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'Sheet1'!$F$42:$I$42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'Sheet1'!$D$48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<sst xmlns="http://schemas.openxmlformats.org/spreadsheetml/2006/main" count="69" uniqueCount="24">
  <si>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</si>
  <si>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</si>
  <si>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</si>
  <si>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</si>
  <si>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</si>
  <si>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</si>
  <si>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</si>
  <si>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</si>
  <si>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</si>
  <si>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</si>
  <si>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</si>
  <si>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</si>
  <si>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</si>
  <si>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</si>
  <si>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</si>
  <si>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</si>
  <si>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</si>
  <si>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</si>
  <si>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</si>
  <si>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</si>
  <si>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En(g5)</t>
  </si>
  <si>
    <t>Strontium metal:  rc= 4.0 (c c c v v c c v v c) - no spin and 28 k-points</t>
  </si>
  <si>
    <t>En(g4)</t>
  </si>
  <si>
    <t>G-Cut - 4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</si>
</sst>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9"/>
      <name val="Arial"/>
      <family val="0"/>
    </font>
    <font>
      <b/>
      <sz val="22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9618833"/>
        <c:axId val="19460634"/>
      </c:scatterChart>
      <c:valAx>
        <c:axId val="9618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0634"/>
        <c:crosses val="autoZero"/>
        <c:crossBetween val="midCat"/>
        <c:dispUnits/>
      </c:valAx>
      <c:valAx>
        <c:axId val="1946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88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0927979"/>
        <c:axId val="32807492"/>
      </c:scatterChart>
      <c:valAx>
        <c:axId val="40927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07492"/>
        <c:crosses val="autoZero"/>
        <c:crossBetween val="midCat"/>
        <c:dispUnits/>
      </c:valAx>
      <c:valAx>
        <c:axId val="32807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79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6831973"/>
        <c:axId val="40161166"/>
      </c:scatterChart>
      <c:val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61166"/>
        <c:crosses val="autoZero"/>
        <c:crossBetween val="midCat"/>
        <c:dispUnits/>
      </c:valAx>
      <c:valAx>
        <c:axId val="401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31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Sr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7"/>
          <c:tx>
            <c:v>G=4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4"/>
          <c:order val="8"/>
          <c:tx>
            <c:v>Fit-G=5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Sheet1!$N$4:$N$129</c:f>
              <c:numCache/>
            </c:numRef>
          </c:xVal>
          <c:yVal>
            <c:numRef>
              <c:f>Sheet1!$S$4:$S$129</c:f>
              <c:numCache/>
            </c:numRef>
          </c:yVal>
          <c:smooth val="0"/>
        </c:ser>
        <c:ser>
          <c:idx val="5"/>
          <c:order val="9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25906175"/>
        <c:axId val="31828984"/>
      </c:scatterChart>
      <c:val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8984"/>
        <c:crosses val="autoZero"/>
        <c:crossBetween val="midCat"/>
        <c:dispUnits/>
      </c:val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06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18025401"/>
        <c:axId val="28010882"/>
      </c:scatterChart>
      <c:val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0882"/>
        <c:crosses val="autoZero"/>
        <c:crossBetween val="midCat"/>
        <c:dispUnits/>
      </c:valAx>
      <c:valAx>
        <c:axId val="2801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25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50771347"/>
        <c:axId val="54288940"/>
      </c:scatterChart>
      <c:val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8940"/>
        <c:crosses val="autoZero"/>
        <c:crossBetween val="midCat"/>
        <c:dispUnits/>
      </c:valAx>
      <c:valAx>
        <c:axId val="54288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71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7528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5052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6385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8296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7528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5623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7">
      <selection activeCell="N44" sqref="N44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21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22</v>
      </c>
      <c r="S3" s="10" t="s">
        <v>20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11</v>
      </c>
      <c r="O4" s="4">
        <f>((N4)^3)/4</f>
        <v>332.75</v>
      </c>
      <c r="P4">
        <f>($F$6*$H$6)*((1/($G$6*($G$6-1)))*($H$6/O4)^($G$6-1)+O4/($G$6*$H$6)-1/($G$6-1))+$I$6</f>
        <v>0.11718965518554016</v>
      </c>
      <c r="Q4">
        <f aca="true" t="shared" si="0" ref="Q4:Q19">($F$24*$H$24)*((1/($G$24*($G$24-1)))*($H$24/O4)^($G$24-1)+O4/($G$24*$H$24)-1/($G$24-1))+$I$24</f>
        <v>0.11718965518554017</v>
      </c>
      <c r="R4">
        <f>($F$42*$H$42)*((1/($G$42*($G$42-1)))*($H$42/O4)^($G$42-1)+O4/($G$42*$H$42)-1/($G$42-1))+$I$42</f>
        <v>0.11696580595435543</v>
      </c>
      <c r="S4">
        <f>($F$58*$H$58)*((1/($G$58*($G$58-1)))*($H$58/O4)^($G$58-1)+O4/($G$58*$H$58)-1/($G$58-1))+$I$58</f>
        <v>0.1171848285521069</v>
      </c>
      <c r="T4">
        <f>($F$77*$H$77)*((1/($G$77*($G$77-1)))*($H$77/O4)^($G$77-1)+O4/($G$77*$H$77)-1/($G$77-1))+$I$77</f>
        <v>0.11718956826813079</v>
      </c>
    </row>
    <row r="5" spans="1:20" ht="12.75">
      <c r="A5">
        <v>11.03</v>
      </c>
      <c r="B5">
        <v>0.117626766082452</v>
      </c>
      <c r="C5" s="4">
        <f aca="true" t="shared" si="1" ref="C5:C10">((A5)^3)/4</f>
        <v>335.47993174999993</v>
      </c>
      <c r="D5">
        <f aca="true" t="shared" si="2" ref="D5:D10">(B5-($F$6*$H$6)*((1/($G$6*($G$6-1)))*($H$6/C5)^($G$6-1)+C5/($G$6*$H$6)-1/($G$6-1))-$I$6)^2</f>
        <v>9.294940628088945E-12</v>
      </c>
      <c r="K5">
        <f>((H6*4)^(1/3))*0.5291772083</f>
        <v>6.10074428346178</v>
      </c>
      <c r="N5">
        <f>N4+0.01</f>
        <v>11.01</v>
      </c>
      <c r="O5" s="4">
        <f aca="true" t="shared" si="3" ref="O5:O68">((N5)^3)/4</f>
        <v>333.65832525</v>
      </c>
      <c r="P5">
        <f aca="true" t="shared" si="4" ref="P5:P68">($F$6*$H$6)*((1/($G$6*($G$6-1)))*($H$6/O5)^($G$6-1)+O5/($G$6*$H$6)-1/($G$6-1))+$I$6</f>
        <v>0.11733775763432115</v>
      </c>
      <c r="Q5">
        <f t="shared" si="0"/>
        <v>0.11733775763432115</v>
      </c>
      <c r="R5">
        <f aca="true" t="shared" si="5" ref="R5:R68">($F$42*$H$42)*((1/($G$42*($G$42-1)))*($H$42/O5)^($G$42-1)+O5/($G$42*$H$42)-1/($G$42-1))+$I$42</f>
        <v>0.11711530712586296</v>
      </c>
      <c r="S5">
        <f aca="true" t="shared" si="6" ref="S5:S68">($F$58*$H$58)*((1/($G$58*($G$58-1)))*($H$58/O5)^($G$58-1)+O5/($G$58*$H$58)-1/($G$58-1))+$I$58</f>
        <v>0.11733293663401263</v>
      </c>
      <c r="T5">
        <f aca="true" t="shared" si="7" ref="T5:T68">($F$77*$H$77)*((1/($G$77*($G$77-1)))*($H$77/O5)^($G$77-1)+O5/($G$77*$H$77)-1/($G$77-1))+$I$77</f>
        <v>0.1173376703650511</v>
      </c>
    </row>
    <row r="6" spans="1:20" ht="12.75">
      <c r="A6">
        <v>11.26</v>
      </c>
      <c r="B6">
        <v>0.119983754480415</v>
      </c>
      <c r="C6" s="4">
        <f t="shared" si="1"/>
        <v>356.907094</v>
      </c>
      <c r="D6">
        <f t="shared" si="2"/>
        <v>1.1611696220748988E-10</v>
      </c>
      <c r="F6">
        <v>-0.0008926997698227132</v>
      </c>
      <c r="G6">
        <v>3.7070273291590943</v>
      </c>
      <c r="H6" s="4">
        <v>383.07612100403935</v>
      </c>
      <c r="I6">
        <v>0.12088715946357872</v>
      </c>
      <c r="K6" s="10" t="s">
        <v>18</v>
      </c>
      <c r="N6">
        <f aca="true" t="shared" si="8" ref="N6:N69">N5+0.01</f>
        <v>11.02</v>
      </c>
      <c r="O6" s="4">
        <f t="shared" si="3"/>
        <v>334.56830199999996</v>
      </c>
      <c r="P6">
        <f t="shared" si="4"/>
        <v>0.11748243590643098</v>
      </c>
      <c r="Q6">
        <f t="shared" si="0"/>
        <v>0.11748243590643098</v>
      </c>
      <c r="R6">
        <f t="shared" si="5"/>
        <v>0.11726130627512045</v>
      </c>
      <c r="S6">
        <f t="shared" si="6"/>
        <v>0.11747762053179894</v>
      </c>
      <c r="T6">
        <f t="shared" si="7"/>
        <v>0.11748234829284031</v>
      </c>
    </row>
    <row r="7" spans="1:20" ht="12.75">
      <c r="A7">
        <v>11.49</v>
      </c>
      <c r="B7">
        <v>0.120879826730459</v>
      </c>
      <c r="C7" s="4">
        <f t="shared" si="1"/>
        <v>379.22773725</v>
      </c>
      <c r="D7">
        <f t="shared" si="2"/>
        <v>1.0402966366253165E-10</v>
      </c>
      <c r="K7">
        <f>F6*(-14710.5013544)</f>
        <v>13.13206117304959</v>
      </c>
      <c r="N7">
        <f t="shared" si="8"/>
        <v>11.03</v>
      </c>
      <c r="O7" s="4">
        <f t="shared" si="3"/>
        <v>335.47993174999993</v>
      </c>
      <c r="P7">
        <f t="shared" si="4"/>
        <v>0.11762371732194515</v>
      </c>
      <c r="Q7">
        <f t="shared" si="0"/>
        <v>0.11762371732194515</v>
      </c>
      <c r="R7">
        <f t="shared" si="5"/>
        <v>0.11740383362373653</v>
      </c>
      <c r="S7">
        <f t="shared" si="6"/>
        <v>0.11761890756452931</v>
      </c>
      <c r="T7">
        <f t="shared" si="7"/>
        <v>0.1176236293715435</v>
      </c>
    </row>
    <row r="8" spans="1:20" ht="12.75">
      <c r="A8">
        <v>11.72</v>
      </c>
      <c r="B8">
        <v>0.120485532249859</v>
      </c>
      <c r="C8" s="4">
        <f t="shared" si="1"/>
        <v>402.4601120000001</v>
      </c>
      <c r="D8">
        <f t="shared" si="2"/>
        <v>1.4173833862003434E-11</v>
      </c>
      <c r="N8">
        <f t="shared" si="8"/>
        <v>11.04</v>
      </c>
      <c r="O8" s="4">
        <f t="shared" si="3"/>
        <v>336.39321599999994</v>
      </c>
      <c r="P8">
        <f t="shared" si="4"/>
        <v>0.11776162892299095</v>
      </c>
      <c r="Q8">
        <f t="shared" si="0"/>
        <v>0.11776162892299095</v>
      </c>
      <c r="R8">
        <f t="shared" si="5"/>
        <v>0.11754291906780592</v>
      </c>
      <c r="S8">
        <f t="shared" si="6"/>
        <v>0.11775682477333813</v>
      </c>
      <c r="T8">
        <f t="shared" si="7"/>
        <v>0.1177615406432579</v>
      </c>
    </row>
    <row r="9" spans="1:20" ht="12.75">
      <c r="A9">
        <v>11.95</v>
      </c>
      <c r="B9">
        <v>0.119006066896333</v>
      </c>
      <c r="C9" s="4">
        <f t="shared" si="1"/>
        <v>426.62246874999994</v>
      </c>
      <c r="D9">
        <f t="shared" si="2"/>
        <v>1.0526165163087855E-10</v>
      </c>
      <c r="N9">
        <f t="shared" si="8"/>
        <v>11.049999999999999</v>
      </c>
      <c r="O9" s="4">
        <f t="shared" si="3"/>
        <v>337.3081562499999</v>
      </c>
      <c r="P9">
        <f t="shared" si="4"/>
        <v>0.11789619747678716</v>
      </c>
      <c r="Q9">
        <f t="shared" si="0"/>
        <v>0.11789619747678716</v>
      </c>
      <c r="R9">
        <f t="shared" si="5"/>
        <v>0.11767859218166765</v>
      </c>
      <c r="S9">
        <f t="shared" si="6"/>
        <v>0.11789139892446912</v>
      </c>
      <c r="T9">
        <f t="shared" si="7"/>
        <v>0.117896108875172</v>
      </c>
    </row>
    <row r="10" spans="1:20" ht="12.75">
      <c r="A10">
        <v>12.18</v>
      </c>
      <c r="B10">
        <v>0.116625454083191</v>
      </c>
      <c r="C10" s="4">
        <f t="shared" si="1"/>
        <v>451.73305799999997</v>
      </c>
      <c r="D10">
        <f t="shared" si="2"/>
        <v>1.6179694944561413E-11</v>
      </c>
      <c r="N10">
        <f t="shared" si="8"/>
        <v>11.059999999999999</v>
      </c>
      <c r="O10" s="4">
        <f t="shared" si="3"/>
        <v>338.2247539999999</v>
      </c>
      <c r="P10">
        <f t="shared" si="4"/>
        <v>0.11802744947864673</v>
      </c>
      <c r="Q10">
        <f t="shared" si="0"/>
        <v>0.11802744947864673</v>
      </c>
      <c r="R10">
        <f t="shared" si="5"/>
        <v>0.117810882221616</v>
      </c>
      <c r="S10">
        <f t="shared" si="6"/>
        <v>0.11802265651227856</v>
      </c>
      <c r="T10">
        <f t="shared" si="7"/>
        <v>0.11802736056256874</v>
      </c>
    </row>
    <row r="11" spans="3:20" ht="12.75">
      <c r="C11" s="4"/>
      <c r="D11" s="10" t="s">
        <v>8</v>
      </c>
      <c r="N11">
        <f t="shared" si="8"/>
        <v>11.069999999999999</v>
      </c>
      <c r="O11" s="4">
        <f t="shared" si="3"/>
        <v>339.14301074999986</v>
      </c>
      <c r="P11">
        <f t="shared" si="4"/>
        <v>0.11815541115494463</v>
      </c>
      <c r="Q11">
        <f t="shared" si="0"/>
        <v>0.11815541115494463</v>
      </c>
      <c r="R11">
        <f t="shared" si="5"/>
        <v>0.11793981812956555</v>
      </c>
      <c r="S11">
        <f t="shared" si="6"/>
        <v>0.11815062376220238</v>
      </c>
      <c r="T11">
        <f t="shared" si="7"/>
        <v>0.11815532193179311</v>
      </c>
    </row>
    <row r="12" spans="3:20" ht="12.75">
      <c r="C12" s="4"/>
      <c r="D12">
        <f>SUM(D5:D10)</f>
        <v>3.650567469355539E-10</v>
      </c>
      <c r="N12">
        <f t="shared" si="8"/>
        <v>11.079999999999998</v>
      </c>
      <c r="O12" s="4">
        <f t="shared" si="3"/>
        <v>340.06292799999983</v>
      </c>
      <c r="P12">
        <f t="shared" si="4"/>
        <v>0.11828010846605042</v>
      </c>
      <c r="Q12">
        <f t="shared" si="0"/>
        <v>0.11828010846605042</v>
      </c>
      <c r="R12">
        <f t="shared" si="5"/>
        <v>0.11806542853667083</v>
      </c>
      <c r="S12">
        <f t="shared" si="6"/>
        <v>0.11827532663368881</v>
      </c>
      <c r="T12">
        <f t="shared" si="7"/>
        <v>0.11828001894318475</v>
      </c>
    </row>
    <row r="13" spans="14:20" ht="12.75">
      <c r="N13">
        <f t="shared" si="8"/>
        <v>11.089999999999998</v>
      </c>
      <c r="O13" s="4">
        <f t="shared" si="3"/>
        <v>340.9845072499998</v>
      </c>
      <c r="P13">
        <f t="shared" si="4"/>
        <v>0.11840156710922634</v>
      </c>
      <c r="Q13">
        <f t="shared" si="0"/>
        <v>0.11840156710922634</v>
      </c>
      <c r="R13">
        <f t="shared" si="5"/>
        <v>0.11818774176690089</v>
      </c>
      <c r="S13">
        <f t="shared" si="6"/>
        <v>0.11839679082309576</v>
      </c>
      <c r="T13">
        <f t="shared" si="7"/>
        <v>0.11840147729397624</v>
      </c>
    </row>
    <row r="14" spans="14:20" ht="12.75">
      <c r="N14">
        <f t="shared" si="8"/>
        <v>11.099999999999998</v>
      </c>
      <c r="O14" s="4">
        <f t="shared" si="3"/>
        <v>341.9077499999998</v>
      </c>
      <c r="P14">
        <f t="shared" si="4"/>
        <v>0.11851981252149121</v>
      </c>
      <c r="Q14">
        <f t="shared" si="0"/>
        <v>0.11851981252149121</v>
      </c>
      <c r="R14">
        <f t="shared" si="5"/>
        <v>0.11830678584056971</v>
      </c>
      <c r="S14">
        <f t="shared" si="6"/>
        <v>0.11851504176655485</v>
      </c>
      <c r="T14">
        <f t="shared" si="7"/>
        <v>0.11851972242115659</v>
      </c>
    </row>
    <row r="15" spans="14:20" ht="12.75">
      <c r="N15">
        <f t="shared" si="8"/>
        <v>11.109999999999998</v>
      </c>
      <c r="O15" s="4">
        <f t="shared" si="3"/>
        <v>342.8326577499998</v>
      </c>
      <c r="P15">
        <f t="shared" si="4"/>
        <v>0.11863486988245063</v>
      </c>
      <c r="Q15">
        <f t="shared" si="0"/>
        <v>0.11863486988245063</v>
      </c>
      <c r="R15">
        <f t="shared" si="5"/>
        <v>0.11842258847782278</v>
      </c>
      <c r="S15">
        <f t="shared" si="6"/>
        <v>0.1186301046428011</v>
      </c>
      <c r="T15">
        <f t="shared" si="7"/>
        <v>0.1186347795043019</v>
      </c>
    </row>
    <row r="16" spans="14:20" ht="12.75">
      <c r="N16">
        <f t="shared" si="8"/>
        <v>11.119999999999997</v>
      </c>
      <c r="O16" s="4">
        <f t="shared" si="3"/>
        <v>343.75923199999977</v>
      </c>
      <c r="P16">
        <f t="shared" si="4"/>
        <v>0.11874676411709374</v>
      </c>
      <c r="Q16">
        <f t="shared" si="0"/>
        <v>0.11874676411709374</v>
      </c>
      <c r="R16">
        <f t="shared" si="5"/>
        <v>0.1185351771020807</v>
      </c>
      <c r="S16">
        <f t="shared" si="6"/>
        <v>0.11874200437596966</v>
      </c>
      <c r="T16">
        <f t="shared" si="7"/>
        <v>0.11874667346837185</v>
      </c>
    </row>
    <row r="17" spans="14:20" ht="12.75">
      <c r="N17">
        <f t="shared" si="8"/>
        <v>11.129999999999997</v>
      </c>
      <c r="O17" s="4">
        <f t="shared" si="3"/>
        <v>344.68747424999975</v>
      </c>
      <c r="P17">
        <f t="shared" si="4"/>
        <v>0.11885551989855751</v>
      </c>
      <c r="Q17">
        <f t="shared" si="0"/>
        <v>0.11885551989855753</v>
      </c>
      <c r="R17">
        <f t="shared" si="5"/>
        <v>0.11864457884344021</v>
      </c>
      <c r="S17">
        <f t="shared" si="6"/>
        <v>0.11885076563835946</v>
      </c>
      <c r="T17">
        <f t="shared" si="7"/>
        <v>0.11885542898647396</v>
      </c>
    </row>
    <row r="18" spans="14:20" ht="12.75">
      <c r="N18">
        <f t="shared" si="8"/>
        <v>11.139999999999997</v>
      </c>
      <c r="O18" s="4">
        <f t="shared" si="3"/>
        <v>345.6173859999997</v>
      </c>
      <c r="P18">
        <f t="shared" si="4"/>
        <v>0.11896116165085803</v>
      </c>
      <c r="Q18">
        <f t="shared" si="0"/>
        <v>0.11896116165085803</v>
      </c>
      <c r="R18">
        <f t="shared" si="5"/>
        <v>0.11875082054203308</v>
      </c>
      <c r="S18">
        <f t="shared" si="6"/>
        <v>0.11895641285316468</v>
      </c>
      <c r="T18">
        <f t="shared" si="7"/>
        <v>0.11896107048259509</v>
      </c>
    </row>
    <row r="19" spans="14:20" ht="12.75">
      <c r="N19">
        <f t="shared" si="8"/>
        <v>11.149999999999997</v>
      </c>
      <c r="O19" s="4">
        <f t="shared" si="3"/>
        <v>346.54896874999974</v>
      </c>
      <c r="P19">
        <f t="shared" si="4"/>
        <v>0.11906371355159022</v>
      </c>
      <c r="Q19">
        <f t="shared" si="0"/>
        <v>0.11906371355159023</v>
      </c>
      <c r="R19">
        <f t="shared" si="5"/>
        <v>0.1188539287513438</v>
      </c>
      <c r="S19">
        <f t="shared" si="6"/>
        <v>0.119058970197174</v>
      </c>
      <c r="T19">
        <f t="shared" si="7"/>
        <v>0.11906362213430097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11.159999999999997</v>
      </c>
      <c r="O20" s="4">
        <f t="shared" si="3"/>
        <v>347.4822239999997</v>
      </c>
      <c r="P20">
        <f t="shared" si="4"/>
        <v>0.11916319953459571</v>
      </c>
      <c r="Q20">
        <f aca="true" t="shared" si="9" ref="Q20:Q51">($F$24*$H$24)*((1/($G$24*($G$24-1)))*($H$24/O20)^($G$24-1)+O20/($G$24*$H$24)-1/($G$24-1))+$I$24</f>
        <v>0.11916319953459571</v>
      </c>
      <c r="R20">
        <f t="shared" si="5"/>
        <v>0.11895392974148612</v>
      </c>
      <c r="S20">
        <f t="shared" si="6"/>
        <v>0.11915846160343814</v>
      </c>
      <c r="T20">
        <f t="shared" si="7"/>
        <v>0.1191631078754042</v>
      </c>
    </row>
    <row r="21" spans="1:20" ht="18">
      <c r="A21" s="3" t="s">
        <v>11</v>
      </c>
      <c r="C21" s="4"/>
      <c r="N21">
        <f t="shared" si="8"/>
        <v>11.169999999999996</v>
      </c>
      <c r="O21" s="4">
        <f t="shared" si="3"/>
        <v>348.41715324999967</v>
      </c>
      <c r="P21">
        <f t="shared" si="4"/>
        <v>0.11925964329259944</v>
      </c>
      <c r="Q21">
        <f t="shared" si="9"/>
        <v>0.11925964329259944</v>
      </c>
      <c r="R21">
        <f t="shared" si="5"/>
        <v>0.11905084950243949</v>
      </c>
      <c r="S21">
        <f t="shared" si="6"/>
        <v>0.11925491076390644</v>
      </c>
      <c r="T21">
        <f t="shared" si="7"/>
        <v>0.11925955139860075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11.179999999999996</v>
      </c>
      <c r="O22" s="4">
        <f t="shared" si="3"/>
        <v>349.35375799999963</v>
      </c>
      <c r="P22">
        <f t="shared" si="4"/>
        <v>0.1193530682798156</v>
      </c>
      <c r="Q22">
        <f t="shared" si="9"/>
        <v>0.1193530682798156</v>
      </c>
      <c r="R22">
        <f t="shared" si="5"/>
        <v>0.1191447137472455</v>
      </c>
      <c r="S22">
        <f t="shared" si="6"/>
        <v>0.11934834113203237</v>
      </c>
      <c r="T22">
        <f t="shared" si="7"/>
        <v>0.1193529761580759</v>
      </c>
    </row>
    <row r="23" spans="1:20" ht="12.75">
      <c r="A23">
        <v>11.03</v>
      </c>
      <c r="B23">
        <v>0.117626780357909</v>
      </c>
      <c r="C23" s="4">
        <f aca="true" t="shared" si="10" ref="C23:C28">((A23)^3)/4</f>
        <v>335.47993174999993</v>
      </c>
      <c r="D23">
        <f aca="true" t="shared" si="11" ref="D23:D28">(B23-($F$24*$H$24)*((1/($G$24*($G$24-1)))*($H$24/C23)^($G$24-1)+C23/($G$24*$H$24)-1/($G$24-1))-$I$24)^2</f>
        <v>9.382189315780976E-12</v>
      </c>
      <c r="K23">
        <f>((H24*4)^(1/3))*0.5291772083</f>
        <v>6.10074428346178</v>
      </c>
      <c r="N23">
        <f t="shared" si="8"/>
        <v>11.189999999999996</v>
      </c>
      <c r="O23" s="4">
        <f t="shared" si="3"/>
        <v>350.2920397499996</v>
      </c>
      <c r="P23">
        <f t="shared" si="4"/>
        <v>0.11944349771452276</v>
      </c>
      <c r="Q23">
        <f t="shared" si="9"/>
        <v>0.11944349771452276</v>
      </c>
      <c r="R23">
        <f t="shared" si="5"/>
        <v>0.11923554791516525</v>
      </c>
      <c r="S23">
        <f t="shared" si="6"/>
        <v>0.11943877592534856</v>
      </c>
      <c r="T23">
        <f t="shared" si="7"/>
        <v>0.11944340537207954</v>
      </c>
    </row>
    <row r="24" spans="1:20" ht="12.75">
      <c r="A24">
        <v>11.26</v>
      </c>
      <c r="B24">
        <v>0.119983767592146</v>
      </c>
      <c r="C24" s="4">
        <f t="shared" si="10"/>
        <v>356.907094</v>
      </c>
      <c r="D24">
        <f t="shared" si="11"/>
        <v>1.1583455644229727E-10</v>
      </c>
      <c r="F24">
        <v>-0.0008926997698227132</v>
      </c>
      <c r="G24">
        <v>3.7070273291590943</v>
      </c>
      <c r="H24" s="4">
        <v>383.07612100403935</v>
      </c>
      <c r="I24">
        <v>0.12088715946357872</v>
      </c>
      <c r="K24" s="10" t="s">
        <v>18</v>
      </c>
      <c r="N24">
        <f t="shared" si="8"/>
        <v>11.199999999999996</v>
      </c>
      <c r="O24" s="4">
        <f t="shared" si="3"/>
        <v>351.2319999999996</v>
      </c>
      <c r="P24">
        <f t="shared" si="4"/>
        <v>0.11953095458160935</v>
      </c>
      <c r="Q24">
        <f t="shared" si="9"/>
        <v>0.11953095458160935</v>
      </c>
      <c r="R24">
        <f t="shared" si="5"/>
        <v>0.11932337717479753</v>
      </c>
      <c r="S24">
        <f t="shared" si="6"/>
        <v>0.11952623812801196</v>
      </c>
      <c r="T24">
        <f t="shared" si="7"/>
        <v>0.11953086202547145</v>
      </c>
    </row>
    <row r="25" spans="1:20" ht="12.75">
      <c r="A25">
        <v>11.49</v>
      </c>
      <c r="B25">
        <v>0.120879842194711</v>
      </c>
      <c r="C25" s="4">
        <f t="shared" si="10"/>
        <v>379.22773725</v>
      </c>
      <c r="D25">
        <f t="shared" si="11"/>
        <v>1.0434535787515913E-10</v>
      </c>
      <c r="K25">
        <f>F24*(-14710.5013544)</f>
        <v>13.13206117304959</v>
      </c>
      <c r="N25">
        <f t="shared" si="8"/>
        <v>11.209999999999996</v>
      </c>
      <c r="O25" s="4">
        <f t="shared" si="3"/>
        <v>352.1736402499996</v>
      </c>
      <c r="P25">
        <f t="shared" si="4"/>
        <v>0.11961546163508922</v>
      </c>
      <c r="Q25">
        <f t="shared" si="9"/>
        <v>0.11961546163508922</v>
      </c>
      <c r="R25">
        <f t="shared" si="5"/>
        <v>0.11940822642715943</v>
      </c>
      <c r="S25">
        <f t="shared" si="6"/>
        <v>0.11961075049331919</v>
      </c>
      <c r="T25">
        <f t="shared" si="7"/>
        <v>0.11961536887223684</v>
      </c>
    </row>
    <row r="26" spans="1:20" ht="12.75">
      <c r="A26">
        <v>11.72</v>
      </c>
      <c r="B26">
        <v>0.12048554629115</v>
      </c>
      <c r="C26" s="4">
        <f t="shared" si="10"/>
        <v>402.4601120000001</v>
      </c>
      <c r="D26">
        <f t="shared" si="11"/>
        <v>1.4279756752849177E-11</v>
      </c>
      <c r="N26">
        <f t="shared" si="8"/>
        <v>11.219999999999995</v>
      </c>
      <c r="O26" s="4">
        <f t="shared" si="3"/>
        <v>353.11696199999955</v>
      </c>
      <c r="P26">
        <f t="shared" si="4"/>
        <v>0.11969704140058775</v>
      </c>
      <c r="Q26">
        <f t="shared" si="9"/>
        <v>0.11969704140058775</v>
      </c>
      <c r="R26">
        <f t="shared" si="5"/>
        <v>0.11949012030872837</v>
      </c>
      <c r="S26">
        <f t="shared" si="6"/>
        <v>0.11969233554619256</v>
      </c>
      <c r="T26">
        <f t="shared" si="7"/>
        <v>0.11969694843797281</v>
      </c>
    </row>
    <row r="27" spans="1:20" ht="12.75">
      <c r="A27">
        <v>11.95</v>
      </c>
      <c r="B27">
        <v>0.119006075918008</v>
      </c>
      <c r="C27" s="4">
        <f t="shared" si="10"/>
        <v>426.62246874999994</v>
      </c>
      <c r="D27">
        <f t="shared" si="11"/>
        <v>1.0507661348091868E-10</v>
      </c>
      <c r="N27">
        <f t="shared" si="8"/>
        <v>11.229999999999995</v>
      </c>
      <c r="O27" s="4">
        <f t="shared" si="3"/>
        <v>354.06196674999956</v>
      </c>
      <c r="P27">
        <f t="shared" si="4"/>
        <v>0.11977571617779931</v>
      </c>
      <c r="Q27">
        <f t="shared" si="9"/>
        <v>0.11977571617779931</v>
      </c>
      <c r="R27">
        <f t="shared" si="5"/>
        <v>0.11956908319444752</v>
      </c>
      <c r="S27">
        <f t="shared" si="6"/>
        <v>0.11977101558563703</v>
      </c>
      <c r="T27">
        <f t="shared" si="7"/>
        <v>0.11977562302234533</v>
      </c>
    </row>
    <row r="28" spans="1:20" ht="12.75">
      <c r="A28">
        <v>12.18</v>
      </c>
      <c r="B28">
        <v>0.116625458053136</v>
      </c>
      <c r="C28" s="4">
        <f t="shared" si="10"/>
        <v>451.73305799999997</v>
      </c>
      <c r="D28">
        <f t="shared" si="11"/>
        <v>1.6211648111815948E-11</v>
      </c>
      <c r="N28">
        <f t="shared" si="8"/>
        <v>11.239999999999995</v>
      </c>
      <c r="O28" s="4">
        <f t="shared" si="3"/>
        <v>355.0086559999995</v>
      </c>
      <c r="P28">
        <f t="shared" si="4"/>
        <v>0.11985150804291592</v>
      </c>
      <c r="Q28">
        <f t="shared" si="9"/>
        <v>0.11985150804291592</v>
      </c>
      <c r="R28">
        <f t="shared" si="5"/>
        <v>0.11964513920069418</v>
      </c>
      <c r="S28">
        <f t="shared" si="6"/>
        <v>0.11984681268716892</v>
      </c>
      <c r="T28">
        <f t="shared" si="7"/>
        <v>0.11985141470151821</v>
      </c>
    </row>
    <row r="29" spans="3:20" ht="12.75">
      <c r="C29" s="4"/>
      <c r="D29" s="10" t="s">
        <v>8</v>
      </c>
      <c r="N29">
        <f t="shared" si="8"/>
        <v>11.249999999999995</v>
      </c>
      <c r="O29" s="4">
        <f t="shared" si="3"/>
        <v>355.9570312499995</v>
      </c>
      <c r="P29">
        <f t="shared" si="4"/>
        <v>0.11992443885102767</v>
      </c>
      <c r="Q29">
        <f t="shared" si="9"/>
        <v>0.11992443885102767</v>
      </c>
      <c r="R29">
        <f t="shared" si="5"/>
        <v>0.11971831218821184</v>
      </c>
      <c r="S29">
        <f t="shared" si="6"/>
        <v>0.11991974870521596</v>
      </c>
      <c r="T29">
        <f t="shared" si="7"/>
        <v>0.11992434533055349</v>
      </c>
    </row>
    <row r="30" spans="3:20" ht="12.75">
      <c r="C30" s="4"/>
      <c r="D30">
        <f>SUM(D23:D28)</f>
        <v>3.651301219788212E-10</v>
      </c>
      <c r="N30">
        <f t="shared" si="8"/>
        <v>11.259999999999994</v>
      </c>
      <c r="O30" s="4">
        <f t="shared" si="3"/>
        <v>356.90709399999946</v>
      </c>
      <c r="P30">
        <f t="shared" si="4"/>
        <v>0.11999453023849539</v>
      </c>
      <c r="Q30">
        <f t="shared" si="9"/>
        <v>0.11999453023849539</v>
      </c>
      <c r="R30">
        <f t="shared" si="5"/>
        <v>0.11978862576500646</v>
      </c>
      <c r="S30">
        <f t="shared" si="6"/>
        <v>0.1199898452754898</v>
      </c>
      <c r="T30">
        <f t="shared" si="7"/>
        <v>0.11999443654578398</v>
      </c>
    </row>
    <row r="31" spans="14:20" ht="12.75">
      <c r="N31">
        <f t="shared" si="8"/>
        <v>11.269999999999994</v>
      </c>
      <c r="O31" s="4">
        <f t="shared" si="3"/>
        <v>357.8588457499995</v>
      </c>
      <c r="P31">
        <f t="shared" si="4"/>
        <v>0.12006180362529562</v>
      </c>
      <c r="Q31">
        <f t="shared" si="9"/>
        <v>0.12006180362529562</v>
      </c>
      <c r="R31">
        <f t="shared" si="5"/>
        <v>0.11985610328920748</v>
      </c>
      <c r="S31">
        <f t="shared" si="6"/>
        <v>0.12005712381733076</v>
      </c>
      <c r="T31">
        <f t="shared" si="7"/>
        <v>0.12006170976715831</v>
      </c>
    </row>
    <row r="32" spans="14:20" ht="12.75">
      <c r="N32">
        <f t="shared" si="8"/>
        <v>11.279999999999994</v>
      </c>
      <c r="O32" s="4">
        <f t="shared" si="3"/>
        <v>358.81228799999946</v>
      </c>
      <c r="P32">
        <f t="shared" si="4"/>
        <v>0.12012628021733841</v>
      </c>
      <c r="Q32">
        <f t="shared" si="9"/>
        <v>0.12012628021733841</v>
      </c>
      <c r="R32">
        <f t="shared" si="5"/>
        <v>0.11992076787189394</v>
      </c>
      <c r="S32">
        <f t="shared" si="6"/>
        <v>0.12012160553602552</v>
      </c>
      <c r="T32">
        <f t="shared" si="7"/>
        <v>0.12012618620055884</v>
      </c>
    </row>
    <row r="33" spans="14:20" ht="12.75">
      <c r="N33">
        <f t="shared" si="8"/>
        <v>11.289999999999994</v>
      </c>
      <c r="O33" s="4">
        <f t="shared" si="3"/>
        <v>359.7674222499994</v>
      </c>
      <c r="P33">
        <f t="shared" si="4"/>
        <v>0.12018798100875853</v>
      </c>
      <c r="Q33">
        <f t="shared" si="9"/>
        <v>0.12018798100875853</v>
      </c>
      <c r="R33">
        <f t="shared" si="5"/>
        <v>0.11998264237988593</v>
      </c>
      <c r="S33">
        <f t="shared" si="6"/>
        <v>0.120183311425098</v>
      </c>
      <c r="T33">
        <f t="shared" si="7"/>
        <v>0.1201878868400927</v>
      </c>
    </row>
    <row r="34" spans="14:20" ht="12.75">
      <c r="N34">
        <f t="shared" si="8"/>
        <v>11.299999999999994</v>
      </c>
      <c r="O34" s="4">
        <f t="shared" si="3"/>
        <v>360.7242499999994</v>
      </c>
      <c r="P34">
        <f t="shared" si="4"/>
        <v>0.12024692678417986</v>
      </c>
      <c r="Q34">
        <f t="shared" si="9"/>
        <v>0.12024692678417986</v>
      </c>
      <c r="R34">
        <f t="shared" si="5"/>
        <v>0.12004174943850247</v>
      </c>
      <c r="S34">
        <f t="shared" si="6"/>
        <v>0.12024226226857347</v>
      </c>
      <c r="T34">
        <f t="shared" si="7"/>
        <v>0.12024683247035615</v>
      </c>
    </row>
    <row r="35" spans="14:20" ht="12.75">
      <c r="N35">
        <f t="shared" si="8"/>
        <v>11.309999999999993</v>
      </c>
      <c r="O35" s="4">
        <f t="shared" si="3"/>
        <v>361.68277274999934</v>
      </c>
      <c r="P35">
        <f t="shared" si="4"/>
        <v>0.12030313812095353</v>
      </c>
      <c r="Q35">
        <f t="shared" si="9"/>
        <v>0.12030313812095353</v>
      </c>
      <c r="R35">
        <f t="shared" si="5"/>
        <v>0.12009811143428549</v>
      </c>
      <c r="S35">
        <f t="shared" si="6"/>
        <v>0.12029847864321677</v>
      </c>
      <c r="T35">
        <f t="shared" si="7"/>
        <v>0.12030304366867291</v>
      </c>
    </row>
    <row r="36" spans="14:20" ht="12.75">
      <c r="N36">
        <f t="shared" si="8"/>
        <v>11.319999999999993</v>
      </c>
      <c r="O36" s="4">
        <f t="shared" si="3"/>
        <v>362.6429919999993</v>
      </c>
      <c r="P36">
        <f t="shared" si="4"/>
        <v>0.12035663539137054</v>
      </c>
      <c r="Q36">
        <f t="shared" si="9"/>
        <v>0.12035663539137054</v>
      </c>
      <c r="R36">
        <f t="shared" si="5"/>
        <v>0.12015175051769089</v>
      </c>
      <c r="S36">
        <f t="shared" si="6"/>
        <v>0.12035198092074463</v>
      </c>
      <c r="T36">
        <f t="shared" si="7"/>
        <v>0.12035654080730675</v>
      </c>
    </row>
    <row r="37" spans="14:20" ht="12.75">
      <c r="N37">
        <f t="shared" si="8"/>
        <v>11.329999999999993</v>
      </c>
      <c r="O37" s="4">
        <f t="shared" si="3"/>
        <v>363.60490924999937</v>
      </c>
      <c r="P37">
        <f t="shared" si="4"/>
        <v>0.12040743876484863</v>
      </c>
      <c r="Q37">
        <f t="shared" si="9"/>
        <v>0.12040743876484863</v>
      </c>
      <c r="R37">
        <f t="shared" si="5"/>
        <v>0.12020268860574691</v>
      </c>
      <c r="S37">
        <f t="shared" si="6"/>
        <v>0.12040278927001212</v>
      </c>
      <c r="T37">
        <f t="shared" si="7"/>
        <v>0.12040734405564821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11.339999999999993</v>
      </c>
      <c r="O38" s="4">
        <f t="shared" si="3"/>
        <v>364.56852599999934</v>
      </c>
      <c r="P38">
        <f t="shared" si="4"/>
        <v>0.12045556821009393</v>
      </c>
      <c r="Q38">
        <f t="shared" si="9"/>
        <v>0.12045556821009393</v>
      </c>
      <c r="R38">
        <f t="shared" si="5"/>
        <v>0.12025094738468027</v>
      </c>
      <c r="S38">
        <f t="shared" si="6"/>
        <v>0.12045092365917438</v>
      </c>
      <c r="T38">
        <f t="shared" si="7"/>
        <v>0.12045547338237622</v>
      </c>
    </row>
    <row r="39" spans="1:20" ht="18">
      <c r="A39" s="3" t="s">
        <v>23</v>
      </c>
      <c r="C39" s="4"/>
      <c r="N39">
        <f t="shared" si="8"/>
        <v>11.349999999999993</v>
      </c>
      <c r="O39" s="4">
        <f t="shared" si="3"/>
        <v>365.5338437499993</v>
      </c>
      <c r="P39">
        <f t="shared" si="4"/>
        <v>0.12050104349723764</v>
      </c>
      <c r="Q39">
        <f t="shared" si="9"/>
        <v>0.12050104349723764</v>
      </c>
      <c r="R39">
        <f t="shared" si="5"/>
        <v>0.12029654831251042</v>
      </c>
      <c r="S39">
        <f t="shared" si="6"/>
        <v>0.12049640385782315</v>
      </c>
      <c r="T39">
        <f t="shared" si="7"/>
        <v>0.12050094855759509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11.359999999999992</v>
      </c>
      <c r="O40" s="4">
        <f t="shared" si="3"/>
        <v>366.50086399999924</v>
      </c>
      <c r="P40">
        <f t="shared" si="4"/>
        <v>0.1205438841999483</v>
      </c>
      <c r="Q40">
        <f t="shared" si="9"/>
        <v>0.1205438841999483</v>
      </c>
      <c r="R40">
        <f t="shared" si="5"/>
        <v>0.12033951262161237</v>
      </c>
      <c r="S40">
        <f t="shared" si="6"/>
        <v>0.12053924943909852</v>
      </c>
      <c r="T40">
        <f t="shared" si="7"/>
        <v>0.12054378915494653</v>
      </c>
    </row>
    <row r="41" spans="1:20" ht="12.75">
      <c r="A41">
        <v>11.03</v>
      </c>
      <c r="B41">
        <v>0.117399201655815</v>
      </c>
      <c r="C41" s="4">
        <f aca="true" t="shared" si="12" ref="C41:C46">((A41)^3)/4</f>
        <v>335.47993174999993</v>
      </c>
      <c r="D41">
        <f aca="true" t="shared" si="13" ref="D41:D46">(B41-($F$42*$H$42)*((1/($G$42*($G$42-1)))*($H$42/C41)^($G$42-1)+C41/($G$42*$H$42)-1/($G$42-1))-$I$42)^2</f>
        <v>2.1455126826171197E-11</v>
      </c>
      <c r="K41">
        <f>((H42*4)^(1/3))*0.5291772083</f>
        <v>6.101495124636428</v>
      </c>
      <c r="N41">
        <f t="shared" si="8"/>
        <v>11.369999999999992</v>
      </c>
      <c r="O41" s="4">
        <f t="shared" si="3"/>
        <v>367.4695882499992</v>
      </c>
      <c r="P41">
        <f t="shared" si="4"/>
        <v>0.12058410969751954</v>
      </c>
      <c r="Q41">
        <f t="shared" si="9"/>
        <v>0.12058410969751954</v>
      </c>
      <c r="R41">
        <f t="shared" si="5"/>
        <v>0.12037986132124871</v>
      </c>
      <c r="S41">
        <f t="shared" si="6"/>
        <v>0.12057947978177697</v>
      </c>
      <c r="T41">
        <f t="shared" si="7"/>
        <v>0.12058401455369745</v>
      </c>
    </row>
    <row r="42" spans="1:20" ht="12.75">
      <c r="A42">
        <v>11.26</v>
      </c>
      <c r="B42">
        <v>0.119804655752745</v>
      </c>
      <c r="C42" s="4">
        <f t="shared" si="12"/>
        <v>356.907094</v>
      </c>
      <c r="D42">
        <f t="shared" si="13"/>
        <v>2.5696050689699624E-10</v>
      </c>
      <c r="F42">
        <v>-0.0008827062144311428</v>
      </c>
      <c r="G42">
        <v>3.93390930299485</v>
      </c>
      <c r="H42" s="4">
        <v>383.217578199604</v>
      </c>
      <c r="I42">
        <v>0.12068603431522316</v>
      </c>
      <c r="K42" s="10" t="s">
        <v>18</v>
      </c>
      <c r="N42">
        <f t="shared" si="8"/>
        <v>11.379999999999992</v>
      </c>
      <c r="O42" s="4">
        <f t="shared" si="3"/>
        <v>368.44001799999916</v>
      </c>
      <c r="P42">
        <f t="shared" si="4"/>
        <v>0.12062173917693408</v>
      </c>
      <c r="Q42">
        <f t="shared" si="9"/>
        <v>0.12062173917693408</v>
      </c>
      <c r="R42">
        <f t="shared" si="5"/>
        <v>0.1204176152000707</v>
      </c>
      <c r="S42">
        <f t="shared" si="6"/>
        <v>0.12061711407233477</v>
      </c>
      <c r="T42">
        <f t="shared" si="7"/>
        <v>0.12062164394080391</v>
      </c>
    </row>
    <row r="43" spans="1:20" ht="12.75">
      <c r="A43">
        <v>11.49</v>
      </c>
      <c r="B43">
        <v>0.120716935148124</v>
      </c>
      <c r="C43" s="4">
        <f t="shared" si="12"/>
        <v>379.22773725</v>
      </c>
      <c r="D43">
        <f t="shared" si="13"/>
        <v>2.4555452483879135E-09</v>
      </c>
      <c r="K43">
        <f>F42*(-14710.5013544)</f>
        <v>12.985050962926623</v>
      </c>
      <c r="N43">
        <f t="shared" si="8"/>
        <v>11.389999999999992</v>
      </c>
      <c r="O43" s="4">
        <f t="shared" si="3"/>
        <v>369.41215474999916</v>
      </c>
      <c r="P43">
        <f t="shared" si="4"/>
        <v>0.1206567916349037</v>
      </c>
      <c r="Q43">
        <f t="shared" si="9"/>
        <v>0.1206567916349037</v>
      </c>
      <c r="R43">
        <f t="shared" si="5"/>
        <v>0.12045279482858948</v>
      </c>
      <c r="S43">
        <f t="shared" si="6"/>
        <v>0.12065217130698806</v>
      </c>
      <c r="T43">
        <f t="shared" si="7"/>
        <v>0.1206566963129512</v>
      </c>
    </row>
    <row r="44" spans="1:20" ht="12.75">
      <c r="A44">
        <v>11.72</v>
      </c>
      <c r="B44">
        <v>0.12024728340063</v>
      </c>
      <c r="C44" s="4">
        <f t="shared" si="12"/>
        <v>402.4601120000001</v>
      </c>
      <c r="D44">
        <f t="shared" si="13"/>
        <v>2.0311820688394812E-09</v>
      </c>
      <c r="N44">
        <f t="shared" si="8"/>
        <v>11.399999999999991</v>
      </c>
      <c r="O44" s="4">
        <f t="shared" si="3"/>
        <v>370.38599999999917</v>
      </c>
      <c r="P44">
        <f t="shared" si="4"/>
        <v>0.12068928587988621</v>
      </c>
      <c r="Q44">
        <f t="shared" si="9"/>
        <v>0.12068928587988621</v>
      </c>
      <c r="R44">
        <f t="shared" si="5"/>
        <v>0.12048542056161728</v>
      </c>
      <c r="S44">
        <f t="shared" si="6"/>
        <v>0.12068467029370943</v>
      </c>
      <c r="T44">
        <f t="shared" si="7"/>
        <v>0.12068919047857071</v>
      </c>
    </row>
    <row r="45" spans="1:20" ht="12.75">
      <c r="A45">
        <v>11.95</v>
      </c>
      <c r="B45">
        <v>0.118825963464928</v>
      </c>
      <c r="C45" s="4">
        <f t="shared" si="12"/>
        <v>426.62246874999994</v>
      </c>
      <c r="D45">
        <f t="shared" si="13"/>
        <v>1.283328317354378E-09</v>
      </c>
      <c r="N45">
        <f t="shared" si="8"/>
        <v>11.409999999999991</v>
      </c>
      <c r="O45" s="4">
        <f t="shared" si="3"/>
        <v>371.3615552499991</v>
      </c>
      <c r="P45">
        <f t="shared" si="4"/>
        <v>0.12071924053407883</v>
      </c>
      <c r="Q45">
        <f t="shared" si="9"/>
        <v>0.12071924053407883</v>
      </c>
      <c r="R45">
        <f t="shared" si="5"/>
        <v>0.12051551254067921</v>
      </c>
      <c r="S45">
        <f t="shared" si="6"/>
        <v>0.12071462965422139</v>
      </c>
      <c r="T45">
        <f t="shared" si="7"/>
        <v>0.12071914505983349</v>
      </c>
    </row>
    <row r="46" spans="1:20" ht="12.75">
      <c r="A46">
        <v>12.18</v>
      </c>
      <c r="B46">
        <v>0.116552098641932</v>
      </c>
      <c r="C46" s="4">
        <f t="shared" si="12"/>
        <v>451.73305799999997</v>
      </c>
      <c r="D46">
        <f t="shared" si="13"/>
        <v>4.016665094177898E-10</v>
      </c>
      <c r="N46">
        <f t="shared" si="8"/>
        <v>11.419999999999991</v>
      </c>
      <c r="O46" s="4">
        <f t="shared" si="3"/>
        <v>372.3388219999991</v>
      </c>
      <c r="P46">
        <f t="shared" si="4"/>
        <v>0.12074667403538922</v>
      </c>
      <c r="Q46">
        <f t="shared" si="9"/>
        <v>0.12074667403538922</v>
      </c>
      <c r="R46">
        <f t="shared" si="5"/>
        <v>0.12054309069639611</v>
      </c>
      <c r="S46">
        <f t="shared" si="6"/>
        <v>0.12074206782596696</v>
      </c>
      <c r="T46">
        <f t="shared" si="7"/>
        <v>0.12074657849462096</v>
      </c>
    </row>
    <row r="47" spans="3:20" ht="12.75">
      <c r="C47" s="4"/>
      <c r="D47" s="10" t="s">
        <v>8</v>
      </c>
      <c r="N47">
        <f t="shared" si="8"/>
        <v>11.42999999999999</v>
      </c>
      <c r="O47" s="4">
        <f t="shared" si="3"/>
        <v>373.3178017499991</v>
      </c>
      <c r="P47">
        <f t="shared" si="4"/>
        <v>0.12077160463938352</v>
      </c>
      <c r="Q47">
        <f t="shared" si="9"/>
        <v>0.12077160463938352</v>
      </c>
      <c r="R47">
        <f t="shared" si="5"/>
        <v>0.1205681747508386</v>
      </c>
      <c r="S47">
        <f t="shared" si="6"/>
        <v>0.12076700306405778</v>
      </c>
      <c r="T47">
        <f t="shared" si="7"/>
        <v>0.1207715090384733</v>
      </c>
    </row>
    <row r="48" spans="3:20" ht="12.75">
      <c r="C48" s="4"/>
      <c r="D48">
        <f>SUM(D41:D46)</f>
        <v>6.45013777772273E-09</v>
      </c>
      <c r="N48">
        <f t="shared" si="8"/>
        <v>11.43999999999999</v>
      </c>
      <c r="O48" s="4">
        <f t="shared" si="3"/>
        <v>374.2984959999991</v>
      </c>
      <c r="P48">
        <f t="shared" si="4"/>
        <v>0.12079405042121251</v>
      </c>
      <c r="Q48">
        <f t="shared" si="9"/>
        <v>0.12079405042121251</v>
      </c>
      <c r="R48">
        <f t="shared" si="5"/>
        <v>0.12059078421985281</v>
      </c>
      <c r="S48">
        <f t="shared" si="6"/>
        <v>0.12078945344319994</v>
      </c>
      <c r="T48">
        <f t="shared" si="7"/>
        <v>0.12079395476651533</v>
      </c>
    </row>
    <row r="49" spans="3:20" ht="12.75">
      <c r="C49" s="4"/>
      <c r="N49">
        <f t="shared" si="8"/>
        <v>11.44999999999999</v>
      </c>
      <c r="O49" s="4">
        <f t="shared" si="3"/>
        <v>375.2809062499991</v>
      </c>
      <c r="P49">
        <f t="shared" si="4"/>
        <v>0.12081402927751542</v>
      </c>
      <c r="Q49">
        <f t="shared" si="9"/>
        <v>0.12081402927751542</v>
      </c>
      <c r="R49">
        <f t="shared" si="5"/>
        <v>0.12061093841535837</v>
      </c>
      <c r="S49">
        <f t="shared" si="6"/>
        <v>0.1208094368595977</v>
      </c>
      <c r="T49">
        <f t="shared" si="7"/>
        <v>0.12081393357536048</v>
      </c>
    </row>
    <row r="50" spans="3:20" ht="12.75">
      <c r="C50" s="4"/>
      <c r="N50">
        <f t="shared" si="8"/>
        <v>11.45999999999999</v>
      </c>
      <c r="O50" s="4">
        <f t="shared" si="3"/>
        <v>376.26503399999905</v>
      </c>
      <c r="P50">
        <f t="shared" si="4"/>
        <v>0.12083155892830223</v>
      </c>
      <c r="Q50">
        <f t="shared" si="9"/>
        <v>0.12083155892830223</v>
      </c>
      <c r="R50">
        <f t="shared" si="5"/>
        <v>0.12062865644761867</v>
      </c>
      <c r="S50">
        <f t="shared" si="6"/>
        <v>0.12082697103283571</v>
      </c>
      <c r="T50">
        <f t="shared" si="7"/>
        <v>0.12083146318499306</v>
      </c>
    </row>
    <row r="51" spans="14:20" ht="12.75">
      <c r="N51">
        <f t="shared" si="8"/>
        <v>11.46999999999999</v>
      </c>
      <c r="O51" s="4">
        <f t="shared" si="3"/>
        <v>377.25088074999906</v>
      </c>
      <c r="P51">
        <f t="shared" si="4"/>
        <v>0.1208466569188144</v>
      </c>
      <c r="Q51">
        <f t="shared" si="9"/>
        <v>0.1208466569188144</v>
      </c>
      <c r="R51">
        <f t="shared" si="5"/>
        <v>0.12064395722748379</v>
      </c>
      <c r="S51">
        <f t="shared" si="6"/>
        <v>0.12084207350773939</v>
      </c>
      <c r="T51">
        <f t="shared" si="7"/>
        <v>0.120846561140629</v>
      </c>
    </row>
    <row r="52" spans="14:20" ht="12.75">
      <c r="N52">
        <f t="shared" si="8"/>
        <v>11.47999999999999</v>
      </c>
      <c r="O52" s="4">
        <f t="shared" si="3"/>
        <v>378.23844799999904</v>
      </c>
      <c r="P52">
        <f t="shared" si="4"/>
        <v>0.1208593406213645</v>
      </c>
      <c r="Q52">
        <f aca="true" t="shared" si="14" ref="Q52:Q115">($F$24*$H$24)*((1/($G$24*($G$24-1)))*($H$24/O52)^($G$24-1)+O52/($G$24*$H$24)-1/($G$24-1))+$I$24</f>
        <v>0.1208593406213645</v>
      </c>
      <c r="R52">
        <f t="shared" si="5"/>
        <v>0.12065685946860678</v>
      </c>
      <c r="S52">
        <f t="shared" si="6"/>
        <v>0.12085476165621466</v>
      </c>
      <c r="T52">
        <f t="shared" si="7"/>
        <v>0.1208592448145554</v>
      </c>
    </row>
    <row r="53" spans="14:20" ht="12.75">
      <c r="N53">
        <f t="shared" si="8"/>
        <v>11.48999999999999</v>
      </c>
      <c r="O53" s="4">
        <f t="shared" si="3"/>
        <v>379.22773724999894</v>
      </c>
      <c r="P53">
        <f t="shared" si="4"/>
        <v>0.12086962723715478</v>
      </c>
      <c r="Q53">
        <f t="shared" si="14"/>
        <v>0.12086962723715478</v>
      </c>
      <c r="R53">
        <f t="shared" si="5"/>
        <v>0.12066738168963331</v>
      </c>
      <c r="S53">
        <f t="shared" si="6"/>
        <v>0.12086505267906607</v>
      </c>
      <c r="T53">
        <f t="shared" si="7"/>
        <v>0.12086953140794915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11.49999999999999</v>
      </c>
      <c r="O54" s="4">
        <f t="shared" si="3"/>
        <v>380.2187499999989</v>
      </c>
      <c r="P54">
        <f t="shared" si="4"/>
        <v>0.12087753379807509</v>
      </c>
      <c r="Q54">
        <f t="shared" si="14"/>
        <v>0.12087753379807509</v>
      </c>
      <c r="R54">
        <f t="shared" si="5"/>
        <v>0.12067554221636513</v>
      </c>
      <c r="S54">
        <f t="shared" si="6"/>
        <v>0.1208729636077949</v>
      </c>
      <c r="T54">
        <f t="shared" si="7"/>
        <v>0.12087743795267496</v>
      </c>
    </row>
    <row r="55" spans="1:20" ht="18">
      <c r="A55" s="3" t="s">
        <v>19</v>
      </c>
      <c r="C55" s="4"/>
      <c r="N55">
        <f t="shared" si="8"/>
        <v>11.50999999999999</v>
      </c>
      <c r="O55" s="4">
        <f t="shared" si="3"/>
        <v>381.21148774999887</v>
      </c>
      <c r="P55">
        <f t="shared" si="4"/>
        <v>0.12088307716848044</v>
      </c>
      <c r="Q55">
        <f t="shared" si="14"/>
        <v>0.12088307716848044</v>
      </c>
      <c r="R55">
        <f t="shared" si="5"/>
        <v>0.12068135918389755</v>
      </c>
      <c r="S55">
        <f t="shared" si="6"/>
        <v>0.12087851130637631</v>
      </c>
      <c r="T55">
        <f t="shared" si="7"/>
        <v>0.12088298131306273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11.519999999999989</v>
      </c>
      <c r="O56" s="4">
        <f t="shared" si="3"/>
        <v>382.2059519999989</v>
      </c>
      <c r="P56">
        <f t="shared" si="4"/>
        <v>0.12088627404694835</v>
      </c>
      <c r="Q56">
        <f t="shared" si="14"/>
        <v>0.12088627404694835</v>
      </c>
      <c r="R56">
        <f t="shared" si="5"/>
        <v>0.12068485053873171</v>
      </c>
      <c r="S56">
        <f t="shared" si="6"/>
        <v>0.12088171247301661</v>
      </c>
      <c r="T56">
        <f t="shared" si="7"/>
        <v>0.12088617818766498</v>
      </c>
    </row>
    <row r="57" spans="1:20" ht="12.75">
      <c r="A57">
        <v>11.03</v>
      </c>
      <c r="B57">
        <v>0.117622199502904</v>
      </c>
      <c r="C57" s="4">
        <f aca="true" t="shared" si="15" ref="C57:C62">((A57)^3)/4</f>
        <v>335.47993174999993</v>
      </c>
      <c r="D57">
        <f aca="true" t="shared" si="16" ref="D57:D62">(B57-($F$58*$H$58)*((1/($G$58*($G$58-1)))*($H$58/C57)^($G$58-1)+C57/($G$58*$H$58)-1/($G$58-1))-$I$58)^2</f>
        <v>1.0836858262821665E-11</v>
      </c>
      <c r="K57" s="11" t="s">
        <v>10</v>
      </c>
      <c r="N57">
        <f t="shared" si="8"/>
        <v>11.529999999999989</v>
      </c>
      <c r="O57" s="4">
        <f t="shared" si="3"/>
        <v>383.20214424999887</v>
      </c>
      <c r="P57">
        <f t="shared" si="4"/>
        <v>0.12088714096801607</v>
      </c>
      <c r="Q57">
        <f t="shared" si="14"/>
        <v>0.12088714096801607</v>
      </c>
      <c r="R57">
        <f t="shared" si="5"/>
        <v>0.12068603404086133</v>
      </c>
      <c r="S57">
        <f t="shared" si="6"/>
        <v>0.12088258364189049</v>
      </c>
      <c r="T57">
        <f t="shared" si="7"/>
        <v>0.12088704511099418</v>
      </c>
    </row>
    <row r="58" spans="1:20" ht="12.75">
      <c r="A58">
        <v>11.26</v>
      </c>
      <c r="B58">
        <v>0.119978412249026</v>
      </c>
      <c r="C58" s="4">
        <f t="shared" si="15"/>
        <v>356.907094</v>
      </c>
      <c r="D58">
        <f t="shared" si="16"/>
        <v>1.3071409412278026E-10</v>
      </c>
      <c r="F58">
        <v>-0.0008927025420536388</v>
      </c>
      <c r="G58">
        <v>3.706911870228134</v>
      </c>
      <c r="H58" s="4">
        <v>383.07794306592217</v>
      </c>
      <c r="I58">
        <v>0.12088260160660112</v>
      </c>
      <c r="K58">
        <f>((H58*4)^(1/3))*0.5291772083</f>
        <v>6.100753955965827</v>
      </c>
      <c r="N58">
        <f t="shared" si="8"/>
        <v>11.539999999999988</v>
      </c>
      <c r="O58" s="4">
        <f t="shared" si="3"/>
        <v>384.20006599999886</v>
      </c>
      <c r="P58">
        <f t="shared" si="4"/>
        <v>0.12088569430389846</v>
      </c>
      <c r="Q58">
        <f t="shared" si="14"/>
        <v>0.12088569430389846</v>
      </c>
      <c r="R58">
        <f t="shared" si="5"/>
        <v>0.12068492726583474</v>
      </c>
      <c r="S58">
        <f t="shared" si="6"/>
        <v>0.12088114118485856</v>
      </c>
      <c r="T58">
        <f t="shared" si="7"/>
        <v>0.12088559845524041</v>
      </c>
    </row>
    <row r="59" spans="1:20" ht="12.75">
      <c r="A59">
        <v>11.49</v>
      </c>
      <c r="B59">
        <v>0.120875324807571</v>
      </c>
      <c r="C59" s="4">
        <f t="shared" si="15"/>
        <v>379.22773725</v>
      </c>
      <c r="D59">
        <f t="shared" si="16"/>
        <v>1.0551662402131828E-10</v>
      </c>
      <c r="K59" s="10" t="s">
        <v>18</v>
      </c>
      <c r="N59">
        <f t="shared" si="8"/>
        <v>11.549999999999988</v>
      </c>
      <c r="O59" s="4">
        <f t="shared" si="3"/>
        <v>385.1997187499988</v>
      </c>
      <c r="P59">
        <f t="shared" si="4"/>
        <v>0.12088195026618617</v>
      </c>
      <c r="Q59">
        <f t="shared" si="14"/>
        <v>0.12088195026618617</v>
      </c>
      <c r="R59">
        <f t="shared" si="5"/>
        <v>0.12068154760679235</v>
      </c>
      <c r="S59">
        <f t="shared" si="6"/>
        <v>0.12087740131316548</v>
      </c>
      <c r="T59">
        <f t="shared" si="7"/>
        <v>0.12088185443196969</v>
      </c>
    </row>
    <row r="60" spans="1:20" ht="12.75">
      <c r="A60">
        <v>11.72</v>
      </c>
      <c r="B60">
        <v>0.120481564385557</v>
      </c>
      <c r="C60" s="4">
        <f t="shared" si="15"/>
        <v>402.4601120000001</v>
      </c>
      <c r="D60">
        <f t="shared" si="16"/>
        <v>1.8332635067650125E-11</v>
      </c>
      <c r="K60">
        <f>F58*(-14710.5013544)</f>
        <v>13.132101953956376</v>
      </c>
      <c r="N60">
        <f t="shared" si="8"/>
        <v>11.559999999999988</v>
      </c>
      <c r="O60" s="4">
        <f t="shared" si="3"/>
        <v>386.2011039999988</v>
      </c>
      <c r="P60">
        <f t="shared" si="4"/>
        <v>0.12087592490752457</v>
      </c>
      <c r="Q60">
        <f t="shared" si="14"/>
        <v>0.12087592490752457</v>
      </c>
      <c r="R60">
        <f t="shared" si="5"/>
        <v>0.1206759122764799</v>
      </c>
      <c r="S60">
        <f t="shared" si="6"/>
        <v>0.12087138007911881</v>
      </c>
      <c r="T60">
        <f t="shared" si="7"/>
        <v>0.12087582909380297</v>
      </c>
    </row>
    <row r="61" spans="1:20" ht="12.75">
      <c r="A61">
        <v>11.95</v>
      </c>
      <c r="B61">
        <v>0.119001509992529</v>
      </c>
      <c r="C61" s="4">
        <f t="shared" si="15"/>
        <v>426.62246874999994</v>
      </c>
      <c r="D61">
        <f t="shared" si="16"/>
        <v>1.0810888777788724E-10</v>
      </c>
      <c r="N61">
        <f t="shared" si="8"/>
        <v>11.569999999999988</v>
      </c>
      <c r="O61" s="4">
        <f t="shared" si="3"/>
        <v>387.2042232499988</v>
      </c>
      <c r="P61">
        <f t="shared" si="4"/>
        <v>0.12086763412327392</v>
      </c>
      <c r="Q61">
        <f t="shared" si="14"/>
        <v>0.12086763412327392</v>
      </c>
      <c r="R61">
        <f t="shared" si="5"/>
        <v>0.12066803830923761</v>
      </c>
      <c r="S61">
        <f t="shared" si="6"/>
        <v>0.12086309337774898</v>
      </c>
      <c r="T61">
        <f t="shared" si="7"/>
        <v>0.12086753833607607</v>
      </c>
    </row>
    <row r="62" spans="1:20" ht="12.75">
      <c r="A62">
        <v>12.18</v>
      </c>
      <c r="B62">
        <v>0.1166210371494</v>
      </c>
      <c r="C62" s="4">
        <f t="shared" si="15"/>
        <v>451.73305799999997</v>
      </c>
      <c r="D62">
        <f t="shared" si="16"/>
        <v>1.588042466960373E-11</v>
      </c>
      <c r="N62">
        <f t="shared" si="8"/>
        <v>11.579999999999988</v>
      </c>
      <c r="O62" s="4">
        <f t="shared" si="3"/>
        <v>388.2090779999987</v>
      </c>
      <c r="P62">
        <f t="shared" si="4"/>
        <v>0.12085709365315063</v>
      </c>
      <c r="Q62">
        <f t="shared" si="14"/>
        <v>0.12085709365315063</v>
      </c>
      <c r="R62">
        <f t="shared" si="5"/>
        <v>0.120657942562966</v>
      </c>
      <c r="S62">
        <f t="shared" si="6"/>
        <v>0.12085255694845035</v>
      </c>
      <c r="T62">
        <f t="shared" si="7"/>
        <v>0.12085699789848116</v>
      </c>
    </row>
    <row r="63" spans="3:20" ht="12.75">
      <c r="C63" s="4"/>
      <c r="D63" s="10" t="s">
        <v>8</v>
      </c>
      <c r="N63">
        <f t="shared" si="8"/>
        <v>11.589999999999987</v>
      </c>
      <c r="O63" s="4">
        <f t="shared" si="3"/>
        <v>389.21566974999877</v>
      </c>
      <c r="P63">
        <f t="shared" si="4"/>
        <v>0.12084431908284993</v>
      </c>
      <c r="Q63">
        <f t="shared" si="14"/>
        <v>0.12084431908284993</v>
      </c>
      <c r="R63">
        <f t="shared" si="5"/>
        <v>0.12064564172106797</v>
      </c>
      <c r="S63">
        <f t="shared" si="6"/>
        <v>0.12083978637660395</v>
      </c>
      <c r="T63">
        <f t="shared" si="7"/>
        <v>0.12084422336668935</v>
      </c>
    </row>
    <row r="64" spans="3:20" ht="12.75">
      <c r="C64" s="4"/>
      <c r="D64">
        <f>SUM(D57:D62)</f>
        <v>3.893895239220613E-10</v>
      </c>
      <c r="N64">
        <f t="shared" si="8"/>
        <v>11.599999999999987</v>
      </c>
      <c r="O64" s="4">
        <f t="shared" si="3"/>
        <v>390.2239999999987</v>
      </c>
      <c r="P64">
        <f t="shared" si="4"/>
        <v>0.1208293258456504</v>
      </c>
      <c r="Q64">
        <f t="shared" si="14"/>
        <v>0.1208293258456504</v>
      </c>
      <c r="R64">
        <f t="shared" si="5"/>
        <v>0.12063115229436834</v>
      </c>
      <c r="S64">
        <f t="shared" si="6"/>
        <v>0.12082479709518175</v>
      </c>
      <c r="T64">
        <f t="shared" si="7"/>
        <v>0.1208292301739552</v>
      </c>
    </row>
    <row r="65" spans="3:20" ht="12.75">
      <c r="C65" s="4"/>
      <c r="N65">
        <f t="shared" si="8"/>
        <v>11.609999999999987</v>
      </c>
      <c r="O65" s="4">
        <f t="shared" si="3"/>
        <v>391.2340702499987</v>
      </c>
      <c r="P65">
        <f t="shared" si="4"/>
        <v>0.12081212922400049</v>
      </c>
      <c r="Q65">
        <f t="shared" si="14"/>
        <v>0.12081212922400049</v>
      </c>
      <c r="R65">
        <f t="shared" si="5"/>
        <v>0.12061449062301019</v>
      </c>
      <c r="S65">
        <f t="shared" si="6"/>
        <v>0.12080760438633298</v>
      </c>
      <c r="T65">
        <f t="shared" si="7"/>
        <v>0.12081203360270323</v>
      </c>
    </row>
    <row r="66" spans="3:20" ht="12.75">
      <c r="C66" s="4"/>
      <c r="N66">
        <f t="shared" si="8"/>
        <v>11.619999999999987</v>
      </c>
      <c r="O66" s="4">
        <f t="shared" si="3"/>
        <v>392.2458819999987</v>
      </c>
      <c r="P66">
        <f t="shared" si="4"/>
        <v>0.12079274435108674</v>
      </c>
      <c r="Q66">
        <f t="shared" si="14"/>
        <v>0.12079274435108674</v>
      </c>
      <c r="R66">
        <f t="shared" si="5"/>
        <v>0.12059567287832909</v>
      </c>
      <c r="S66">
        <f t="shared" si="6"/>
        <v>0.12078822338295243</v>
      </c>
      <c r="T66">
        <f t="shared" si="7"/>
        <v>0.12079264878609623</v>
      </c>
    </row>
    <row r="67" spans="14:20" ht="12.75">
      <c r="N67">
        <f t="shared" si="8"/>
        <v>11.629999999999987</v>
      </c>
      <c r="O67" s="4">
        <f t="shared" si="3"/>
        <v>393.25943674999866</v>
      </c>
      <c r="P67">
        <f t="shared" si="4"/>
        <v>0.12077118621238495</v>
      </c>
      <c r="Q67">
        <f t="shared" si="14"/>
        <v>0.12077118621238495</v>
      </c>
      <c r="R67">
        <f t="shared" si="5"/>
        <v>0.12057471506470492</v>
      </c>
      <c r="S67">
        <f t="shared" si="6"/>
        <v>0.12076666907023134</v>
      </c>
      <c r="T67">
        <f t="shared" si="7"/>
        <v>0.12077109070958635</v>
      </c>
    </row>
    <row r="68" spans="14:20" ht="12.75">
      <c r="N68">
        <f t="shared" si="8"/>
        <v>11.639999999999986</v>
      </c>
      <c r="O68" s="4">
        <f t="shared" si="3"/>
        <v>394.2747359999986</v>
      </c>
      <c r="P68">
        <f t="shared" si="4"/>
        <v>0.12074746964719353</v>
      </c>
      <c r="Q68">
        <f t="shared" si="14"/>
        <v>0.12074746964719353</v>
      </c>
      <c r="R68">
        <f t="shared" si="5"/>
        <v>0.120551633021392</v>
      </c>
      <c r="S68">
        <f t="shared" si="6"/>
        <v>0.1207429562871907</v>
      </c>
      <c r="T68">
        <f t="shared" si="7"/>
        <v>0.1207473742124484</v>
      </c>
    </row>
    <row r="69" spans="14:20" ht="12.75">
      <c r="N69">
        <f t="shared" si="8"/>
        <v>11.649999999999986</v>
      </c>
      <c r="O69" s="4">
        <f aca="true" t="shared" si="17" ref="O69:O129">((N69)^3)/4</f>
        <v>395.2917812499986</v>
      </c>
      <c r="P69">
        <f aca="true" t="shared" si="18" ref="P69:P129">($F$6*$H$6)*((1/($G$6*($G$6-1)))*($H$6/O69)^($G$6-1)+O69/($G$6*$H$6)-1/($G$6-1))+$I$6</f>
        <v>0.1207216093501497</v>
      </c>
      <c r="Q69">
        <f t="shared" si="14"/>
        <v>0.1207216093501497</v>
      </c>
      <c r="R69">
        <f aca="true" t="shared" si="19" ref="R69:R129">($F$42*$H$42)*((1/($G$42*($G$42-1)))*($H$42/O69)^($G$42-1)+O69/($G$42*$H$42)-1/($G$42-1))+$I$42</f>
        <v>0.12052644242432747</v>
      </c>
      <c r="S69">
        <f aca="true" t="shared" si="20" ref="S69:S129">($F$58*$H$58)*((1/($G$58*($G$58-1)))*($H$58/O69)^($G$58-1)+O69/($G$58*$H$58)-1/($G$58-1))+$I$58</f>
        <v>0.12071709972819732</v>
      </c>
      <c r="T69">
        <f aca="true" t="shared" si="21" ref="T69:T129">($F$77*$H$77)*((1/($G$77*($G$77-1)))*($H$77/O69)^($G$77-1)+O69/($G$77*$H$77)-1/($G$77-1))+$I$77</f>
        <v>0.12072151398929623</v>
      </c>
    </row>
    <row r="70" spans="14:20" ht="12.75">
      <c r="N70">
        <f>N69+0.01</f>
        <v>11.659999999999986</v>
      </c>
      <c r="O70" s="4">
        <f t="shared" si="17"/>
        <v>396.31057399999855</v>
      </c>
      <c r="P70">
        <f t="shared" si="18"/>
        <v>0.12069361987272878</v>
      </c>
      <c r="Q70">
        <f t="shared" si="14"/>
        <v>0.12069361987272878</v>
      </c>
      <c r="R70">
        <f t="shared" si="19"/>
        <v>0.12049915878791835</v>
      </c>
      <c r="S70">
        <f t="shared" si="20"/>
        <v>0.12068911394446301</v>
      </c>
      <c r="T70">
        <f t="shared" si="21"/>
        <v>0.12069352459158185</v>
      </c>
    </row>
    <row r="71" spans="14:20" ht="12.75">
      <c r="N71">
        <f aca="true" t="shared" si="22" ref="N71:N129">N70+0.01</f>
        <v>11.669999999999986</v>
      </c>
      <c r="O71" s="4">
        <f t="shared" si="17"/>
        <v>397.33111574999856</v>
      </c>
      <c r="P71">
        <f t="shared" si="18"/>
        <v>0.12066351562472666</v>
      </c>
      <c r="Q71">
        <f t="shared" si="14"/>
        <v>0.12066351562472666</v>
      </c>
      <c r="R71">
        <f t="shared" si="19"/>
        <v>0.12046979746680768</v>
      </c>
      <c r="S71">
        <f t="shared" si="20"/>
        <v>0.12065901334552681</v>
      </c>
      <c r="T71">
        <f t="shared" si="21"/>
        <v>0.12066342042907788</v>
      </c>
    </row>
    <row r="72" spans="14:20" ht="12.75">
      <c r="N72">
        <f t="shared" si="22"/>
        <v>11.679999999999986</v>
      </c>
      <c r="O72" s="4">
        <f t="shared" si="17"/>
        <v>398.3534079999985</v>
      </c>
      <c r="P72">
        <f t="shared" si="18"/>
        <v>0.1206313108757254</v>
      </c>
      <c r="Q72">
        <f t="shared" si="14"/>
        <v>0.1206313108757254</v>
      </c>
      <c r="R72">
        <f t="shared" si="19"/>
        <v>0.1204383736576197</v>
      </c>
      <c r="S72">
        <f t="shared" si="20"/>
        <v>0.12062681220072086</v>
      </c>
      <c r="T72">
        <f t="shared" si="21"/>
        <v>0.12063121577134346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11.689999999999985</v>
      </c>
      <c r="O73" s="4">
        <f t="shared" si="17"/>
        <v>399.37745224999856</v>
      </c>
      <c r="P73">
        <f t="shared" si="18"/>
        <v>0.120597019756543</v>
      </c>
      <c r="Q73">
        <f t="shared" si="14"/>
        <v>0.120597019756543</v>
      </c>
      <c r="R73">
        <f t="shared" si="19"/>
        <v>0.12040490240068454</v>
      </c>
      <c r="S73">
        <f t="shared" si="20"/>
        <v>0.12059252464061952</v>
      </c>
      <c r="T73">
        <f t="shared" si="21"/>
        <v>0.12059692474917347</v>
      </c>
    </row>
    <row r="74" spans="1:20" ht="18">
      <c r="A74" s="3" t="s">
        <v>17</v>
      </c>
      <c r="C74" s="4"/>
      <c r="N74">
        <f t="shared" si="22"/>
        <v>11.699999999999985</v>
      </c>
      <c r="O74" s="4">
        <f t="shared" si="17"/>
        <v>400.4032499999985</v>
      </c>
      <c r="P74">
        <f t="shared" si="18"/>
        <v>0.1205606562606663</v>
      </c>
      <c r="Q74">
        <f t="shared" si="14"/>
        <v>0.1205606562606663</v>
      </c>
      <c r="R74">
        <f t="shared" si="19"/>
        <v>0.12036939858174261</v>
      </c>
      <c r="S74">
        <f t="shared" si="20"/>
        <v>0.12055616465847255</v>
      </c>
      <c r="T74">
        <f t="shared" si="21"/>
        <v>0.12056056135603203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11.709999999999985</v>
      </c>
      <c r="O75" s="4">
        <f t="shared" si="17"/>
        <v>401.43080274999846</v>
      </c>
      <c r="P75">
        <f t="shared" si="18"/>
        <v>0.12052223424566834</v>
      </c>
      <c r="Q75">
        <f t="shared" si="14"/>
        <v>0.12052223424566834</v>
      </c>
      <c r="R75">
        <f t="shared" si="19"/>
        <v>0.1203318769336291</v>
      </c>
      <c r="S75">
        <f t="shared" si="20"/>
        <v>0.12051774611162229</v>
      </c>
      <c r="T75">
        <f t="shared" si="21"/>
        <v>0.12052213944946942</v>
      </c>
    </row>
    <row r="76" spans="1:20" ht="12.75">
      <c r="A76" s="12">
        <v>11.03</v>
      </c>
      <c r="B76">
        <v>0.11762667297927</v>
      </c>
      <c r="C76" s="4">
        <f aca="true" t="shared" si="23" ref="C76:C81">((A76)^3)/4</f>
        <v>335.47993174999993</v>
      </c>
      <c r="D76">
        <f aca="true" t="shared" si="24" ref="D76:D81">(B76-($F$77*$H$77)*((1/($G$77*($G$77-1)))*($H$77/C76)^($G$77-1)+C76/($G$77*$H$77)-1/($G$77-1))-$I$77)^2</f>
        <v>9.2635479928242E-12</v>
      </c>
      <c r="K76" s="11" t="s">
        <v>10</v>
      </c>
      <c r="N76">
        <f t="shared" si="22"/>
        <v>11.719999999999985</v>
      </c>
      <c r="O76" s="4">
        <f t="shared" si="17"/>
        <v>402.46011199999845</v>
      </c>
      <c r="P76">
        <f t="shared" si="18"/>
        <v>0.1204817674346097</v>
      </c>
      <c r="Q76">
        <f t="shared" si="14"/>
        <v>0.12048176743460967</v>
      </c>
      <c r="R76">
        <f t="shared" si="19"/>
        <v>0.12029235203793849</v>
      </c>
      <c r="S76">
        <f t="shared" si="20"/>
        <v>0.12047728272290482</v>
      </c>
      <c r="T76">
        <f t="shared" si="21"/>
        <v>0.1204816727525236</v>
      </c>
    </row>
    <row r="77" spans="1:20" ht="12.75">
      <c r="A77">
        <v>11.26</v>
      </c>
      <c r="B77">
        <v>0.119983649745421</v>
      </c>
      <c r="C77" s="4">
        <f t="shared" si="23"/>
        <v>356.907094</v>
      </c>
      <c r="D77">
        <f t="shared" si="24"/>
        <v>1.1635506207144816E-10</v>
      </c>
      <c r="F77">
        <v>-0.0008926974022354978</v>
      </c>
      <c r="G77">
        <v>3.7070303594849645</v>
      </c>
      <c r="H77" s="4">
        <v>383.07612296065906</v>
      </c>
      <c r="I77">
        <v>0.12088706360593351</v>
      </c>
      <c r="K77">
        <f>((H77*4)^(1/3))*0.5291772083</f>
        <v>6.100744293848608</v>
      </c>
      <c r="N77">
        <f t="shared" si="22"/>
        <v>11.729999999999984</v>
      </c>
      <c r="O77" s="4">
        <f t="shared" si="17"/>
        <v>403.4911792499984</v>
      </c>
      <c r="P77">
        <f t="shared" si="18"/>
        <v>0.12043926941742424</v>
      </c>
      <c r="Q77">
        <f t="shared" si="14"/>
        <v>0.12043926941742424</v>
      </c>
      <c r="R77">
        <f t="shared" si="19"/>
        <v>0.12025083832666977</v>
      </c>
      <c r="S77">
        <f t="shared" si="20"/>
        <v>0.12043478808203563</v>
      </c>
      <c r="T77">
        <f t="shared" si="21"/>
        <v>0.12043917485510601</v>
      </c>
    </row>
    <row r="78" spans="1:20" ht="12.75">
      <c r="A78">
        <v>11.49</v>
      </c>
      <c r="B78">
        <v>0.12087974610543</v>
      </c>
      <c r="C78" s="4">
        <f t="shared" si="23"/>
        <v>379.22773725</v>
      </c>
      <c r="D78">
        <f t="shared" si="24"/>
        <v>1.0434004462462148E-10</v>
      </c>
      <c r="K78" s="10" t="s">
        <v>18</v>
      </c>
      <c r="N78">
        <f t="shared" si="22"/>
        <v>11.739999999999984</v>
      </c>
      <c r="O78" s="4">
        <f t="shared" si="17"/>
        <v>404.52400599999834</v>
      </c>
      <c r="P78">
        <f t="shared" si="18"/>
        <v>0.12039475365228952</v>
      </c>
      <c r="Q78">
        <f t="shared" si="14"/>
        <v>0.12039475365228952</v>
      </c>
      <c r="R78">
        <f t="shared" si="19"/>
        <v>0.12020735008385218</v>
      </c>
      <c r="S78">
        <f t="shared" si="20"/>
        <v>0.12039027564697992</v>
      </c>
      <c r="T78">
        <f t="shared" si="21"/>
        <v>0.12039465921537176</v>
      </c>
    </row>
    <row r="79" spans="1:20" ht="12.75">
      <c r="A79">
        <v>11.72</v>
      </c>
      <c r="B79">
        <v>0.120485440937017</v>
      </c>
      <c r="C79" s="4">
        <f t="shared" si="23"/>
        <v>402.4601120000001</v>
      </c>
      <c r="D79">
        <f t="shared" si="24"/>
        <v>1.4199214376777937E-11</v>
      </c>
      <c r="K79">
        <f>F77*(-14710.5013544)</f>
        <v>13.132026344654651</v>
      </c>
      <c r="N79">
        <f t="shared" si="22"/>
        <v>11.749999999999984</v>
      </c>
      <c r="O79" s="4">
        <f t="shared" si="17"/>
        <v>405.55859374999835</v>
      </c>
      <c r="P79">
        <f t="shared" si="18"/>
        <v>0.12034823346698174</v>
      </c>
      <c r="Q79">
        <f t="shared" si="14"/>
        <v>0.12034823346698174</v>
      </c>
      <c r="R79">
        <f t="shared" si="19"/>
        <v>0.12016190144715205</v>
      </c>
      <c r="S79">
        <f t="shared" si="20"/>
        <v>0.12034375874530748</v>
      </c>
      <c r="T79">
        <f t="shared" si="21"/>
        <v>0.12034813916107488</v>
      </c>
    </row>
    <row r="80" spans="1:20" ht="12.75">
      <c r="A80">
        <v>11.95</v>
      </c>
      <c r="B80">
        <v>0.119005961666716</v>
      </c>
      <c r="C80" s="4">
        <f t="shared" si="23"/>
        <v>426.62246874999994</v>
      </c>
      <c r="D80">
        <f t="shared" si="24"/>
        <v>1.0556327447649686E-10</v>
      </c>
      <c r="N80">
        <f t="shared" si="22"/>
        <v>11.759999999999984</v>
      </c>
      <c r="O80" s="4">
        <f t="shared" si="17"/>
        <v>406.5949439999983</v>
      </c>
      <c r="P80">
        <f t="shared" si="18"/>
        <v>0.12029972206021577</v>
      </c>
      <c r="Q80">
        <f t="shared" si="14"/>
        <v>0.12029972206021577</v>
      </c>
      <c r="R80">
        <f t="shared" si="19"/>
        <v>0.1201145064094608</v>
      </c>
      <c r="S80">
        <f t="shared" si="20"/>
        <v>0.12029525057553257</v>
      </c>
      <c r="T80">
        <f t="shared" si="21"/>
        <v>0.12029962789090806</v>
      </c>
    </row>
    <row r="81" spans="1:20" ht="12.75">
      <c r="A81">
        <v>12.18</v>
      </c>
      <c r="B81">
        <v>0.116625382735407</v>
      </c>
      <c r="C81" s="4">
        <f t="shared" si="23"/>
        <v>451.73305799999997</v>
      </c>
      <c r="D81">
        <f t="shared" si="24"/>
        <v>1.6278912465322605E-11</v>
      </c>
      <c r="N81">
        <f t="shared" si="22"/>
        <v>11.769999999999984</v>
      </c>
      <c r="O81" s="4">
        <f t="shared" si="17"/>
        <v>407.63305824999827</v>
      </c>
      <c r="P81">
        <f t="shared" si="18"/>
        <v>0.12024923250297026</v>
      </c>
      <c r="Q81">
        <f t="shared" si="14"/>
        <v>0.12024923250297026</v>
      </c>
      <c r="R81">
        <f t="shared" si="19"/>
        <v>0.12006517882046441</v>
      </c>
      <c r="S81">
        <f t="shared" si="20"/>
        <v>0.12024476420843902</v>
      </c>
      <c r="T81">
        <f t="shared" si="21"/>
        <v>0.12024913847582791</v>
      </c>
    </row>
    <row r="82" spans="3:20" ht="12.75">
      <c r="C82" s="4"/>
      <c r="D82" s="10" t="s">
        <v>8</v>
      </c>
      <c r="N82">
        <f t="shared" si="22"/>
        <v>11.779999999999983</v>
      </c>
      <c r="O82" s="4">
        <f t="shared" si="17"/>
        <v>408.6729379999983</v>
      </c>
      <c r="P82">
        <f t="shared" si="18"/>
        <v>0.12019677773979795</v>
      </c>
      <c r="Q82">
        <f t="shared" si="14"/>
        <v>0.12019677773979795</v>
      </c>
      <c r="R82">
        <f t="shared" si="19"/>
        <v>0.12001393238819448</v>
      </c>
      <c r="S82">
        <f t="shared" si="20"/>
        <v>0.1201923125883904</v>
      </c>
      <c r="T82">
        <f t="shared" si="21"/>
        <v>0.12019668386036533</v>
      </c>
    </row>
    <row r="83" spans="3:20" ht="12.75">
      <c r="C83" s="4"/>
      <c r="D83">
        <f>SUM(D76:D81)</f>
        <v>3.6600005600749127E-10</v>
      </c>
      <c r="N83">
        <f t="shared" si="22"/>
        <v>11.789999999999983</v>
      </c>
      <c r="O83" s="4">
        <f t="shared" si="17"/>
        <v>409.7145847499982</v>
      </c>
      <c r="P83">
        <f t="shared" si="18"/>
        <v>0.12014237059012169</v>
      </c>
      <c r="Q83">
        <f t="shared" si="14"/>
        <v>0.12014237059012169</v>
      </c>
      <c r="R83">
        <f t="shared" si="19"/>
        <v>0.11996078068056125</v>
      </c>
      <c r="S83">
        <f t="shared" si="20"/>
        <v>0.12013790853462579</v>
      </c>
      <c r="T83">
        <f t="shared" si="21"/>
        <v>0.12014227686392133</v>
      </c>
    </row>
    <row r="84" spans="3:20" ht="12.75">
      <c r="C84" s="4"/>
      <c r="N84">
        <f t="shared" si="22"/>
        <v>11.799999999999983</v>
      </c>
      <c r="O84" s="4">
        <f t="shared" si="17"/>
        <v>410.7579999999983</v>
      </c>
      <c r="P84">
        <f t="shared" si="18"/>
        <v>0.12008602374951563</v>
      </c>
      <c r="Q84">
        <f t="shared" si="14"/>
        <v>0.12008602374951563</v>
      </c>
      <c r="R84">
        <f t="shared" si="19"/>
        <v>0.11990573712686883</v>
      </c>
      <c r="S84">
        <f t="shared" si="20"/>
        <v>0.12008156474254118</v>
      </c>
      <c r="T84">
        <f t="shared" si="21"/>
        <v>0.12008593018204843</v>
      </c>
    </row>
    <row r="85" spans="3:20" ht="12.75">
      <c r="C85" s="4"/>
      <c r="N85">
        <f t="shared" si="22"/>
        <v>11.809999999999983</v>
      </c>
      <c r="O85" s="4">
        <f t="shared" si="17"/>
        <v>411.80318524999825</v>
      </c>
      <c r="P85">
        <f t="shared" si="18"/>
        <v>0.12002774979097278</v>
      </c>
      <c r="Q85">
        <f t="shared" si="14"/>
        <v>0.12002774979097278</v>
      </c>
      <c r="R85">
        <f t="shared" si="19"/>
        <v>0.11984881501931267</v>
      </c>
      <c r="S85">
        <f t="shared" si="20"/>
        <v>0.12002329378495671</v>
      </c>
      <c r="T85">
        <f t="shared" si="21"/>
        <v>0.12002765638771809</v>
      </c>
    </row>
    <row r="86" spans="14:20" ht="12.75">
      <c r="N86">
        <f t="shared" si="22"/>
        <v>11.819999999999983</v>
      </c>
      <c r="O86" s="4">
        <f t="shared" si="17"/>
        <v>412.85014199999813</v>
      </c>
      <c r="P86">
        <f t="shared" si="18"/>
        <v>0.11996756116615814</v>
      </c>
      <c r="Q86">
        <f t="shared" si="14"/>
        <v>0.11996756116615814</v>
      </c>
      <c r="R86">
        <f t="shared" si="19"/>
        <v>0.11979002751445944</v>
      </c>
      <c r="S86">
        <f t="shared" si="20"/>
        <v>0.11996310811336977</v>
      </c>
      <c r="T86">
        <f t="shared" si="21"/>
        <v>0.1199674679325738</v>
      </c>
    </row>
    <row r="87" spans="14:20" ht="12.75">
      <c r="N87">
        <f t="shared" si="22"/>
        <v>11.829999999999982</v>
      </c>
      <c r="O87" s="4">
        <f t="shared" si="17"/>
        <v>413.89887174999814</v>
      </c>
      <c r="P87">
        <f t="shared" si="18"/>
        <v>0.119905470206648</v>
      </c>
      <c r="Q87">
        <f t="shared" si="14"/>
        <v>0.119905470206648</v>
      </c>
      <c r="R87">
        <f t="shared" si="19"/>
        <v>0.11972938763471025</v>
      </c>
      <c r="S87">
        <f t="shared" si="20"/>
        <v>0.11990102005919424</v>
      </c>
      <c r="T87">
        <f t="shared" si="21"/>
        <v>0.11990537714817062</v>
      </c>
    </row>
    <row r="88" spans="14:20" ht="12.75">
      <c r="N88">
        <f t="shared" si="22"/>
        <v>11.839999999999982</v>
      </c>
      <c r="O88" s="4">
        <f t="shared" si="17"/>
        <v>414.9493759999981</v>
      </c>
      <c r="P88">
        <f t="shared" si="18"/>
        <v>0.11984148912515587</v>
      </c>
      <c r="Q88">
        <f t="shared" si="14"/>
        <v>0.11984148912515587</v>
      </c>
      <c r="R88">
        <f t="shared" si="19"/>
        <v>0.11966690826974619</v>
      </c>
      <c r="S88">
        <f t="shared" si="20"/>
        <v>0.1198370418349863</v>
      </c>
      <c r="T88">
        <f t="shared" si="21"/>
        <v>0.1198413962472008</v>
      </c>
    </row>
    <row r="89" spans="14:20" ht="12.75">
      <c r="N89">
        <f t="shared" si="22"/>
        <v>11.849999999999982</v>
      </c>
      <c r="O89" s="4">
        <f t="shared" si="17"/>
        <v>416.00165624999806</v>
      </c>
      <c r="P89">
        <f t="shared" si="18"/>
        <v>0.11977563001674445</v>
      </c>
      <c r="Q89">
        <f t="shared" si="14"/>
        <v>0.11977563001674445</v>
      </c>
      <c r="R89">
        <f t="shared" si="19"/>
        <v>0.11960260217795757</v>
      </c>
      <c r="S89">
        <f t="shared" si="20"/>
        <v>0.1197711855356563</v>
      </c>
      <c r="T89">
        <f t="shared" si="21"/>
        <v>0.11977553732470596</v>
      </c>
    </row>
    <row r="90" spans="14:20" ht="12.75">
      <c r="N90">
        <f t="shared" si="22"/>
        <v>11.859999999999982</v>
      </c>
      <c r="O90" s="4">
        <f t="shared" si="17"/>
        <v>417.05571399999803</v>
      </c>
      <c r="P90">
        <f t="shared" si="18"/>
        <v>0.11970790486002451</v>
      </c>
      <c r="Q90">
        <f t="shared" si="14"/>
        <v>0.11970790486002451</v>
      </c>
      <c r="R90">
        <f t="shared" si="19"/>
        <v>0.1195364819878564</v>
      </c>
      <c r="S90">
        <f t="shared" si="20"/>
        <v>0.11970346313966759</v>
      </c>
      <c r="T90">
        <f t="shared" si="21"/>
        <v>0.11970781235927588</v>
      </c>
    </row>
    <row r="91" spans="14:20" ht="12.75">
      <c r="N91">
        <f t="shared" si="22"/>
        <v>11.869999999999981</v>
      </c>
      <c r="O91" s="4">
        <f t="shared" si="17"/>
        <v>418.11155074999806</v>
      </c>
      <c r="P91">
        <f t="shared" si="18"/>
        <v>0.11963832551834051</v>
      </c>
      <c r="Q91">
        <f t="shared" si="14"/>
        <v>0.11963832551834051</v>
      </c>
      <c r="R91">
        <f t="shared" si="19"/>
        <v>0.1194685601994725</v>
      </c>
      <c r="S91">
        <f t="shared" si="20"/>
        <v>0.11963388651022211</v>
      </c>
      <c r="T91">
        <f t="shared" si="21"/>
        <v>0.11963823321423417</v>
      </c>
    </row>
    <row r="92" spans="14:20" ht="12.75">
      <c r="N92">
        <f t="shared" si="22"/>
        <v>11.879999999999981</v>
      </c>
      <c r="O92" s="4">
        <f t="shared" si="17"/>
        <v>419.16916799999797</v>
      </c>
      <c r="P92">
        <f t="shared" si="18"/>
        <v>0.1195669037409431</v>
      </c>
      <c r="Q92">
        <f t="shared" si="14"/>
        <v>0.1195669037409431</v>
      </c>
      <c r="R92">
        <f t="shared" si="19"/>
        <v>0.11939884918573349</v>
      </c>
      <c r="S92">
        <f t="shared" si="20"/>
        <v>0.1195624673964326</v>
      </c>
      <c r="T92">
        <f t="shared" si="21"/>
        <v>0.1195668116388107</v>
      </c>
    </row>
    <row r="93" spans="14:20" ht="12.75">
      <c r="N93">
        <f t="shared" si="22"/>
        <v>11.889999999999981</v>
      </c>
      <c r="O93" s="4">
        <f t="shared" si="17"/>
        <v>420.22856724999804</v>
      </c>
      <c r="P93">
        <f t="shared" si="18"/>
        <v>0.11949365116414865</v>
      </c>
      <c r="Q93">
        <f t="shared" si="14"/>
        <v>0.11949365116414865</v>
      </c>
      <c r="R93">
        <f t="shared" si="19"/>
        <v>0.11932736119382875</v>
      </c>
      <c r="S93">
        <f t="shared" si="20"/>
        <v>0.11948921743448239</v>
      </c>
      <c r="T93">
        <f t="shared" si="21"/>
        <v>0.11949355926930123</v>
      </c>
    </row>
    <row r="94" spans="14:20" ht="12.75">
      <c r="N94">
        <f t="shared" si="22"/>
        <v>11.89999999999998</v>
      </c>
      <c r="O94" s="4">
        <f t="shared" si="17"/>
        <v>421.2897499999979</v>
      </c>
      <c r="P94">
        <f t="shared" si="18"/>
        <v>0.11941857931248641</v>
      </c>
      <c r="Q94">
        <f t="shared" si="14"/>
        <v>0.11941857931248641</v>
      </c>
      <c r="R94">
        <f t="shared" si="19"/>
        <v>0.11925410834655774</v>
      </c>
      <c r="S94">
        <f t="shared" si="20"/>
        <v>0.11941414814877205</v>
      </c>
      <c r="T94">
        <f t="shared" si="21"/>
        <v>0.11941848763021444</v>
      </c>
    </row>
    <row r="95" spans="14:20" ht="12.75">
      <c r="N95">
        <f t="shared" si="22"/>
        <v>11.90999999999998</v>
      </c>
      <c r="O95" s="4">
        <f t="shared" si="17"/>
        <v>422.3527177499979</v>
      </c>
      <c r="P95">
        <f t="shared" si="18"/>
        <v>0.11934169959983246</v>
      </c>
      <c r="Q95">
        <f t="shared" si="14"/>
        <v>0.11934169959983246</v>
      </c>
      <c r="R95">
        <f t="shared" si="19"/>
        <v>0.11917910264366247</v>
      </c>
      <c r="S95">
        <f t="shared" si="20"/>
        <v>0.11933727095305371</v>
      </c>
      <c r="T95">
        <f t="shared" si="21"/>
        <v>0.11934160813540606</v>
      </c>
    </row>
    <row r="96" spans="14:20" ht="12.75">
      <c r="N96">
        <f t="shared" si="22"/>
        <v>11.91999999999998</v>
      </c>
      <c r="O96" s="4">
        <f t="shared" si="17"/>
        <v>423.41747199999793</v>
      </c>
      <c r="P96">
        <f t="shared" si="18"/>
        <v>0.11926302333053183</v>
      </c>
      <c r="Q96">
        <f t="shared" si="14"/>
        <v>0.11926302333053182</v>
      </c>
      <c r="R96">
        <f t="shared" si="19"/>
        <v>0.11910235596314508</v>
      </c>
      <c r="S96">
        <f t="shared" si="20"/>
        <v>0.11925859715155272</v>
      </c>
      <c r="T96">
        <f t="shared" si="21"/>
        <v>0.11926293208920079</v>
      </c>
    </row>
    <row r="97" spans="14:20" ht="12.75">
      <c r="N97">
        <f t="shared" si="22"/>
        <v>11.92999999999998</v>
      </c>
      <c r="O97" s="4">
        <f t="shared" si="17"/>
        <v>424.48401424999787</v>
      </c>
      <c r="P97">
        <f t="shared" si="18"/>
        <v>0.11918256170050788</v>
      </c>
      <c r="Q97">
        <f t="shared" si="14"/>
        <v>0.11918256170050788</v>
      </c>
      <c r="R97">
        <f t="shared" si="19"/>
        <v>0.11902388006256966</v>
      </c>
      <c r="S97">
        <f t="shared" si="20"/>
        <v>0.1191781379400772</v>
      </c>
      <c r="T97">
        <f t="shared" si="21"/>
        <v>0.11918247068750175</v>
      </c>
    </row>
    <row r="98" spans="14:20" ht="12.75">
      <c r="N98">
        <f t="shared" si="22"/>
        <v>11.93999999999998</v>
      </c>
      <c r="O98" s="4">
        <f t="shared" si="17"/>
        <v>425.55234599999784</v>
      </c>
      <c r="P98">
        <f t="shared" si="18"/>
        <v>0.11910032579835972</v>
      </c>
      <c r="Q98">
        <f t="shared" si="14"/>
        <v>0.11910032579835972</v>
      </c>
      <c r="R98">
        <f t="shared" si="19"/>
        <v>0.11894368658034943</v>
      </c>
      <c r="S98">
        <f t="shared" si="20"/>
        <v>0.11909590440711527</v>
      </c>
      <c r="T98">
        <f t="shared" si="21"/>
        <v>0.11910023501888803</v>
      </c>
    </row>
    <row r="99" spans="14:20" ht="12.75">
      <c r="N99">
        <f t="shared" si="22"/>
        <v>11.94999999999998</v>
      </c>
      <c r="O99" s="4">
        <f t="shared" si="17"/>
        <v>426.62246874999784</v>
      </c>
      <c r="P99">
        <f t="shared" si="18"/>
        <v>0.11901632660644754</v>
      </c>
      <c r="Q99">
        <f t="shared" si="14"/>
        <v>0.11901632660644754</v>
      </c>
      <c r="R99">
        <f t="shared" si="19"/>
        <v>0.11886178703701909</v>
      </c>
      <c r="S99">
        <f t="shared" si="20"/>
        <v>0.11901190753492043</v>
      </c>
      <c r="T99">
        <f t="shared" si="21"/>
        <v>0.11901623606569989</v>
      </c>
    </row>
    <row r="100" spans="14:20" ht="12.75">
      <c r="N100">
        <f t="shared" si="22"/>
        <v>11.95999999999998</v>
      </c>
      <c r="O100" s="4">
        <f t="shared" si="17"/>
        <v>427.6943839999978</v>
      </c>
      <c r="P100">
        <f t="shared" si="18"/>
        <v>0.11893057500196626</v>
      </c>
      <c r="Q100">
        <f t="shared" si="14"/>
        <v>0.11893057500196626</v>
      </c>
      <c r="R100">
        <f t="shared" si="19"/>
        <v>0.11877819283649237</v>
      </c>
      <c r="S100">
        <f t="shared" si="20"/>
        <v>0.11892615820058487</v>
      </c>
      <c r="T100">
        <f t="shared" si="21"/>
        <v>0.11893048470511229</v>
      </c>
    </row>
    <row r="101" spans="14:20" ht="12.75">
      <c r="N101">
        <f t="shared" si="22"/>
        <v>11.96999999999998</v>
      </c>
      <c r="O101" s="4">
        <f t="shared" si="17"/>
        <v>428.7680932499977</v>
      </c>
      <c r="P101">
        <f t="shared" si="18"/>
        <v>0.11884308175800706</v>
      </c>
      <c r="Q101">
        <f t="shared" si="14"/>
        <v>0.11884308175800706</v>
      </c>
      <c r="R101">
        <f t="shared" si="19"/>
        <v>0.11869291526730513</v>
      </c>
      <c r="S101">
        <f t="shared" si="20"/>
        <v>0.11883866717710125</v>
      </c>
      <c r="T101">
        <f t="shared" si="21"/>
        <v>0.11884299171019677</v>
      </c>
    </row>
    <row r="102" spans="14:20" ht="12.75">
      <c r="N102">
        <f t="shared" si="22"/>
        <v>11.979999999999979</v>
      </c>
      <c r="O102" s="4">
        <f t="shared" si="17"/>
        <v>429.84359799999777</v>
      </c>
      <c r="P102">
        <f t="shared" si="18"/>
        <v>0.11875385754460774</v>
      </c>
      <c r="Q102">
        <f t="shared" si="14"/>
        <v>0.11875385754460774</v>
      </c>
      <c r="R102">
        <f t="shared" si="19"/>
        <v>0.11860596550384453</v>
      </c>
      <c r="S102">
        <f t="shared" si="20"/>
        <v>0.11874944513441278</v>
      </c>
      <c r="T102">
        <f t="shared" si="21"/>
        <v>0.11875376775097142</v>
      </c>
    </row>
    <row r="103" spans="14:20" ht="12.75">
      <c r="N103">
        <f t="shared" si="22"/>
        <v>11.989999999999979</v>
      </c>
      <c r="O103" s="4">
        <f t="shared" si="17"/>
        <v>430.9208997499977</v>
      </c>
      <c r="P103">
        <f t="shared" si="18"/>
        <v>0.11866291292979136</v>
      </c>
      <c r="Q103">
        <f t="shared" si="14"/>
        <v>0.11866291292979136</v>
      </c>
      <c r="R103">
        <f t="shared" si="19"/>
        <v>0.11851735460756359</v>
      </c>
      <c r="S103">
        <f t="shared" si="20"/>
        <v>0.11865850264045187</v>
      </c>
      <c r="T103">
        <f t="shared" si="21"/>
        <v>0.11866282339543982</v>
      </c>
    </row>
    <row r="104" spans="14:20" ht="12.75">
      <c r="N104">
        <f t="shared" si="22"/>
        <v>11.999999999999979</v>
      </c>
      <c r="O104" s="4">
        <f t="shared" si="17"/>
        <v>431.9999999999977</v>
      </c>
      <c r="P104">
        <f t="shared" si="18"/>
        <v>0.11857025838059357</v>
      </c>
      <c r="Q104">
        <f t="shared" si="14"/>
        <v>0.11857025838059357</v>
      </c>
      <c r="R104">
        <f t="shared" si="19"/>
        <v>0.11842709352818213</v>
      </c>
      <c r="S104">
        <f t="shared" si="20"/>
        <v>0.11856585016216736</v>
      </c>
      <c r="T104">
        <f t="shared" si="21"/>
        <v>0.11857016911061817</v>
      </c>
    </row>
    <row r="105" spans="14:20" ht="12.75">
      <c r="N105">
        <f t="shared" si="22"/>
        <v>12.009999999999978</v>
      </c>
      <c r="O105" s="4">
        <f t="shared" si="17"/>
        <v>433.0809002499976</v>
      </c>
      <c r="P105">
        <f t="shared" si="18"/>
        <v>0.11847590426407892</v>
      </c>
      <c r="Q105">
        <f t="shared" si="14"/>
        <v>0.11847590426407892</v>
      </c>
      <c r="R105">
        <f t="shared" si="19"/>
        <v>0.11833519310487403</v>
      </c>
      <c r="S105">
        <f t="shared" si="20"/>
        <v>0.11847149806654084</v>
      </c>
      <c r="T105">
        <f t="shared" si="21"/>
        <v>0.11847581526355178</v>
      </c>
    </row>
    <row r="106" spans="14:20" ht="12.75">
      <c r="N106">
        <f t="shared" si="22"/>
        <v>12.019999999999978</v>
      </c>
      <c r="O106" s="4">
        <f t="shared" si="17"/>
        <v>434.1636019999977</v>
      </c>
      <c r="P106">
        <f t="shared" si="18"/>
        <v>0.11837986084834591</v>
      </c>
      <c r="Q106">
        <f t="shared" si="14"/>
        <v>0.11837986084834591</v>
      </c>
      <c r="R106">
        <f t="shared" si="19"/>
        <v>0.11824166406744054</v>
      </c>
      <c r="S106">
        <f t="shared" si="20"/>
        <v>0.11837545662159146</v>
      </c>
      <c r="T106">
        <f t="shared" si="21"/>
        <v>0.1183797721223199</v>
      </c>
    </row>
    <row r="107" spans="14:20" ht="12.75">
      <c r="N107">
        <f t="shared" si="22"/>
        <v>12.029999999999978</v>
      </c>
      <c r="O107" s="4">
        <f t="shared" si="17"/>
        <v>435.2481067499976</v>
      </c>
      <c r="P107">
        <f t="shared" si="18"/>
        <v>0.11828213830352126</v>
      </c>
      <c r="Q107">
        <f t="shared" si="14"/>
        <v>0.11828213830352126</v>
      </c>
      <c r="R107">
        <f t="shared" si="19"/>
        <v>0.1181465170374706</v>
      </c>
      <c r="S107">
        <f t="shared" si="20"/>
        <v>0.1182777359973703</v>
      </c>
      <c r="T107">
        <f t="shared" si="21"/>
        <v>0.11828204985703016</v>
      </c>
    </row>
    <row r="108" spans="14:20" ht="12.75">
      <c r="N108">
        <f t="shared" si="22"/>
        <v>12.039999999999978</v>
      </c>
      <c r="O108" s="4">
        <f t="shared" si="17"/>
        <v>436.3344159999976</v>
      </c>
      <c r="P108">
        <f t="shared" si="18"/>
        <v>0.1181827467027432</v>
      </c>
      <c r="Q108">
        <f t="shared" si="14"/>
        <v>0.1181827467027432</v>
      </c>
      <c r="R108">
        <f t="shared" si="19"/>
        <v>0.1180497625294876</v>
      </c>
      <c r="S108">
        <f t="shared" si="20"/>
        <v>0.11817834626694362</v>
      </c>
      <c r="T108">
        <f t="shared" si="21"/>
        <v>0.11818265854080184</v>
      </c>
    </row>
    <row r="109" spans="14:20" ht="12.75">
      <c r="N109">
        <f t="shared" si="22"/>
        <v>12.049999999999978</v>
      </c>
      <c r="O109" s="4">
        <f t="shared" si="17"/>
        <v>437.42253124999763</v>
      </c>
      <c r="P109">
        <f t="shared" si="18"/>
        <v>0.11808169602313436</v>
      </c>
      <c r="Q109">
        <f t="shared" si="14"/>
        <v>0.11808169602313436</v>
      </c>
      <c r="R109">
        <f t="shared" si="19"/>
        <v>0.1179514109520832</v>
      </c>
      <c r="S109">
        <f t="shared" si="20"/>
        <v>0.1180772974073654</v>
      </c>
      <c r="T109">
        <f t="shared" si="21"/>
        <v>0.11808160815073869</v>
      </c>
    </row>
    <row r="110" spans="14:20" ht="12.75">
      <c r="N110">
        <f t="shared" si="22"/>
        <v>12.059999999999977</v>
      </c>
      <c r="O110" s="4">
        <f t="shared" si="17"/>
        <v>438.51245399999755</v>
      </c>
      <c r="P110">
        <f t="shared" si="18"/>
        <v>0.11797899614676383</v>
      </c>
      <c r="Q110">
        <f t="shared" si="14"/>
        <v>0.11797899614676383</v>
      </c>
      <c r="R110">
        <f t="shared" si="19"/>
        <v>0.11785147260903814</v>
      </c>
      <c r="S110">
        <f t="shared" si="20"/>
        <v>0.11797459930063976</v>
      </c>
      <c r="T110">
        <f t="shared" si="21"/>
        <v>0.11797890856889102</v>
      </c>
    </row>
    <row r="111" spans="1:20" ht="12.75">
      <c r="A111" t="s">
        <v>9</v>
      </c>
      <c r="N111">
        <f t="shared" si="22"/>
        <v>12.069999999999977</v>
      </c>
      <c r="O111" s="4">
        <f t="shared" si="17"/>
        <v>439.60418574999755</v>
      </c>
      <c r="P111">
        <f t="shared" si="18"/>
        <v>0.11787465686159883</v>
      </c>
      <c r="Q111">
        <f t="shared" si="14"/>
        <v>0.11787465686159883</v>
      </c>
      <c r="R111">
        <f t="shared" si="19"/>
        <v>0.11774995770043029</v>
      </c>
      <c r="S111">
        <f t="shared" si="20"/>
        <v>0.1178702617346723</v>
      </c>
      <c r="T111">
        <f t="shared" si="21"/>
        <v>0.11787456958320747</v>
      </c>
    </row>
    <row r="112" spans="14:20" ht="12.75">
      <c r="N112">
        <f t="shared" si="22"/>
        <v>12.079999999999977</v>
      </c>
      <c r="O112" s="4">
        <f t="shared" si="17"/>
        <v>440.6977279999974</v>
      </c>
      <c r="P112">
        <f t="shared" si="18"/>
        <v>0.11776868786244647</v>
      </c>
      <c r="Q112">
        <f t="shared" si="14"/>
        <v>0.11776868786244647</v>
      </c>
      <c r="R112">
        <f t="shared" si="19"/>
        <v>0.11764687632373005</v>
      </c>
      <c r="S112">
        <f t="shared" si="20"/>
        <v>0.11776429440421168</v>
      </c>
      <c r="T112">
        <f t="shared" si="21"/>
        <v>0.11776860088847652</v>
      </c>
    </row>
    <row r="113" spans="14:20" ht="12.75">
      <c r="N113">
        <f t="shared" si="22"/>
        <v>12.089999999999977</v>
      </c>
      <c r="O113" s="4">
        <f t="shared" si="17"/>
        <v>441.79308224999744</v>
      </c>
      <c r="P113">
        <f t="shared" si="18"/>
        <v>0.11766109875188453</v>
      </c>
      <c r="Q113">
        <f t="shared" si="14"/>
        <v>0.11766109875188453</v>
      </c>
      <c r="R113">
        <f t="shared" si="19"/>
        <v>0.11754223847488347</v>
      </c>
      <c r="S113">
        <f t="shared" si="20"/>
        <v>0.11765670691178078</v>
      </c>
      <c r="T113">
        <f t="shared" si="21"/>
        <v>0.11766101208725753</v>
      </c>
    </row>
    <row r="114" spans="14:20" ht="12.75">
      <c r="N114">
        <f t="shared" si="22"/>
        <v>12.099999999999977</v>
      </c>
      <c r="O114" s="4">
        <f t="shared" si="17"/>
        <v>442.8902499999974</v>
      </c>
      <c r="P114">
        <f t="shared" si="18"/>
        <v>0.1175518990411831</v>
      </c>
      <c r="Q114">
        <f t="shared" si="14"/>
        <v>0.1175518990411831</v>
      </c>
      <c r="R114">
        <f t="shared" si="19"/>
        <v>0.11743605404938283</v>
      </c>
      <c r="S114">
        <f t="shared" si="20"/>
        <v>0.11754750876859774</v>
      </c>
      <c r="T114">
        <f t="shared" si="21"/>
        <v>0.11755181269080224</v>
      </c>
    </row>
    <row r="115" spans="14:20" ht="12.75">
      <c r="N115">
        <f t="shared" si="22"/>
        <v>12.109999999999976</v>
      </c>
      <c r="O115" s="4">
        <f t="shared" si="17"/>
        <v>443.98923274999737</v>
      </c>
      <c r="P115">
        <f t="shared" si="18"/>
        <v>0.11744109815121546</v>
      </c>
      <c r="Q115">
        <f t="shared" si="14"/>
        <v>0.11744109815121546</v>
      </c>
      <c r="R115">
        <f t="shared" si="19"/>
        <v>0.11732833284332507</v>
      </c>
      <c r="S115">
        <f t="shared" si="20"/>
        <v>0.1174367093954873</v>
      </c>
      <c r="T115">
        <f t="shared" si="21"/>
        <v>0.11744101211996573</v>
      </c>
    </row>
    <row r="116" spans="14:20" ht="12.75">
      <c r="N116">
        <f t="shared" si="22"/>
        <v>12.119999999999976</v>
      </c>
      <c r="O116" s="4">
        <f t="shared" si="17"/>
        <v>445.0900319999974</v>
      </c>
      <c r="P116">
        <f t="shared" si="18"/>
        <v>0.11732870541335971</v>
      </c>
      <c r="Q116">
        <f aca="true" t="shared" si="25" ref="Q116:Q129">($F$24*$H$24)*((1/($G$24*($G$24-1)))*($H$24/O116)^($G$24-1)+O116/($G$24*$H$24)-1/($G$24-1))+$I$24</f>
        <v>0.11732870541335971</v>
      </c>
      <c r="R116">
        <f t="shared" si="19"/>
        <v>0.1172190845544584</v>
      </c>
      <c r="S116">
        <f t="shared" si="20"/>
        <v>0.11732431812378193</v>
      </c>
      <c r="T116">
        <f t="shared" si="21"/>
        <v>0.11732861970610797</v>
      </c>
    </row>
    <row r="117" spans="14:20" ht="12.75">
      <c r="N117">
        <f t="shared" si="22"/>
        <v>12.129999999999976</v>
      </c>
      <c r="O117" s="4">
        <f t="shared" si="17"/>
        <v>446.1926492499974</v>
      </c>
      <c r="P117">
        <f t="shared" si="18"/>
        <v>0.11721473007039028</v>
      </c>
      <c r="Q117">
        <f t="shared" si="25"/>
        <v>0.11721473007039028</v>
      </c>
      <c r="R117">
        <f t="shared" si="19"/>
        <v>0.11710831878321684</v>
      </c>
      <c r="S117">
        <f t="shared" si="20"/>
        <v>0.11721034419621365</v>
      </c>
      <c r="T117">
        <f t="shared" si="21"/>
        <v>0.11721464469198536</v>
      </c>
    </row>
    <row r="118" spans="14:20" ht="12.75">
      <c r="N118">
        <f t="shared" si="22"/>
        <v>12.139999999999976</v>
      </c>
      <c r="O118" s="4">
        <f t="shared" si="17"/>
        <v>447.2970859999973</v>
      </c>
      <c r="P118">
        <f t="shared" si="18"/>
        <v>0.11709918127736012</v>
      </c>
      <c r="Q118">
        <f t="shared" si="25"/>
        <v>0.11709918127736012</v>
      </c>
      <c r="R118">
        <f t="shared" si="19"/>
        <v>0.11699604503374313</v>
      </c>
      <c r="S118">
        <f t="shared" si="20"/>
        <v>0.11709479676779586</v>
      </c>
      <c r="T118">
        <f t="shared" si="21"/>
        <v>0.11709909623263295</v>
      </c>
    </row>
    <row r="119" spans="14:20" ht="12.75">
      <c r="N119">
        <f t="shared" si="22"/>
        <v>12.149999999999975</v>
      </c>
      <c r="O119" s="4">
        <f t="shared" si="17"/>
        <v>448.4033437499973</v>
      </c>
      <c r="P119">
        <f t="shared" si="18"/>
        <v>0.11698206810247316</v>
      </c>
      <c r="Q119">
        <f t="shared" si="25"/>
        <v>0.11698206810247316</v>
      </c>
      <c r="R119">
        <f t="shared" si="19"/>
        <v>0.11688227271490005</v>
      </c>
      <c r="S119">
        <f t="shared" si="20"/>
        <v>0.11697768490669591</v>
      </c>
      <c r="T119">
        <f t="shared" si="21"/>
        <v>0.11698198339623685</v>
      </c>
    </row>
    <row r="120" spans="14:20" ht="12.75">
      <c r="N120">
        <f t="shared" si="22"/>
        <v>12.159999999999975</v>
      </c>
      <c r="O120" s="4">
        <f t="shared" si="17"/>
        <v>449.51142399999725</v>
      </c>
      <c r="P120">
        <f t="shared" si="18"/>
        <v>0.11686339952794757</v>
      </c>
      <c r="Q120">
        <f t="shared" si="25"/>
        <v>0.11686339952794757</v>
      </c>
      <c r="R120">
        <f t="shared" si="19"/>
        <v>0.11676701114127029</v>
      </c>
      <c r="S120">
        <f t="shared" si="20"/>
        <v>0.11685901759509837</v>
      </c>
      <c r="T120">
        <f t="shared" si="21"/>
        <v>0.11686331516499757</v>
      </c>
    </row>
    <row r="121" spans="14:20" ht="12.75">
      <c r="N121">
        <f t="shared" si="22"/>
        <v>12.169999999999975</v>
      </c>
      <c r="O121" s="4">
        <f t="shared" si="17"/>
        <v>450.6213282499972</v>
      </c>
      <c r="P121">
        <f t="shared" si="18"/>
        <v>0.11674318445086965</v>
      </c>
      <c r="Q121">
        <f t="shared" si="25"/>
        <v>0.11674318445086965</v>
      </c>
      <c r="R121">
        <f t="shared" si="19"/>
        <v>0.11665026953414503</v>
      </c>
      <c r="S121">
        <f t="shared" si="20"/>
        <v>0.11673880373005863</v>
      </c>
      <c r="T121">
        <f t="shared" si="21"/>
        <v>0.11674310043598374</v>
      </c>
    </row>
    <row r="122" spans="14:20" ht="12.75">
      <c r="N122">
        <f t="shared" si="22"/>
        <v>12.179999999999975</v>
      </c>
      <c r="O122" s="4">
        <f t="shared" si="17"/>
        <v>451.73305799999724</v>
      </c>
      <c r="P122">
        <f t="shared" si="18"/>
        <v>0.11662143168403846</v>
      </c>
      <c r="Q122">
        <f t="shared" si="25"/>
        <v>0.11662143168403846</v>
      </c>
      <c r="R122">
        <f t="shared" si="19"/>
        <v>0.11653205702250129</v>
      </c>
      <c r="S122">
        <f t="shared" si="20"/>
        <v>0.11661705212434773</v>
      </c>
      <c r="T122">
        <f t="shared" si="21"/>
        <v>0.11662134802197693</v>
      </c>
    </row>
    <row r="123" spans="14:20" ht="12.75">
      <c r="N123">
        <f t="shared" si="22"/>
        <v>12.189999999999975</v>
      </c>
      <c r="O123" s="4">
        <f t="shared" si="17"/>
        <v>452.8466147499972</v>
      </c>
      <c r="P123">
        <f t="shared" si="18"/>
        <v>0.11649814995680167</v>
      </c>
      <c r="Q123">
        <f t="shared" si="25"/>
        <v>0.11649814995680167</v>
      </c>
      <c r="R123">
        <f t="shared" si="19"/>
        <v>0.1164123826439683</v>
      </c>
      <c r="S123">
        <f t="shared" si="20"/>
        <v>0.11649377150728797</v>
      </c>
      <c r="T123">
        <f t="shared" si="21"/>
        <v>0.11649806665230741</v>
      </c>
    </row>
    <row r="124" spans="14:20" ht="12.75">
      <c r="N124">
        <f t="shared" si="22"/>
        <v>12.199999999999974</v>
      </c>
      <c r="O124" s="4">
        <f t="shared" si="17"/>
        <v>453.96199999999715</v>
      </c>
      <c r="P124">
        <f t="shared" si="18"/>
        <v>0.116373347915882</v>
      </c>
      <c r="Q124">
        <f t="shared" si="25"/>
        <v>0.116373347915882</v>
      </c>
      <c r="R124">
        <f t="shared" si="19"/>
        <v>0.11629125534578309</v>
      </c>
      <c r="S124">
        <f t="shared" si="20"/>
        <v>0.11636897052557948</v>
      </c>
      <c r="T124">
        <f t="shared" si="21"/>
        <v>0.11637326497368067</v>
      </c>
    </row>
    <row r="125" spans="14:20" ht="12.75">
      <c r="N125">
        <f t="shared" si="22"/>
        <v>12.209999999999974</v>
      </c>
      <c r="O125" s="4">
        <f t="shared" si="17"/>
        <v>455.07921524999716</v>
      </c>
      <c r="P125">
        <f t="shared" si="18"/>
        <v>0.1162470341261953</v>
      </c>
      <c r="Q125">
        <f t="shared" si="25"/>
        <v>0.1162470341261953</v>
      </c>
      <c r="R125">
        <f t="shared" si="19"/>
        <v>0.11616868398573502</v>
      </c>
      <c r="S125">
        <f t="shared" si="20"/>
        <v>0.11624265774411804</v>
      </c>
      <c r="T125">
        <f t="shared" si="21"/>
        <v>0.1162469515509953</v>
      </c>
    </row>
    <row r="126" spans="14:20" ht="12.75">
      <c r="N126">
        <f t="shared" si="22"/>
        <v>12.219999999999974</v>
      </c>
      <c r="O126" s="4">
        <f t="shared" si="17"/>
        <v>456.1982619999971</v>
      </c>
      <c r="P126">
        <f t="shared" si="18"/>
        <v>0.11611921707165955</v>
      </c>
      <c r="Q126">
        <f t="shared" si="25"/>
        <v>0.11611921707165955</v>
      </c>
      <c r="R126">
        <f t="shared" si="19"/>
        <v>0.1160446773331</v>
      </c>
      <c r="S126">
        <f t="shared" si="20"/>
        <v>0.1161148416468042</v>
      </c>
      <c r="T126">
        <f t="shared" si="21"/>
        <v>0.11611913486815223</v>
      </c>
    </row>
    <row r="127" spans="14:20" ht="12.75">
      <c r="N127">
        <f t="shared" si="22"/>
        <v>12.229999999999974</v>
      </c>
      <c r="O127" s="4">
        <f t="shared" si="17"/>
        <v>457.319141749997</v>
      </c>
      <c r="P127">
        <f t="shared" si="18"/>
        <v>0.11598990515599528</v>
      </c>
      <c r="Q127">
        <f t="shared" si="25"/>
        <v>0.11598990515599528</v>
      </c>
      <c r="R127">
        <f t="shared" si="19"/>
        <v>0.11591924406956394</v>
      </c>
      <c r="S127">
        <f t="shared" si="20"/>
        <v>0.11598553063734358</v>
      </c>
      <c r="T127">
        <f t="shared" si="21"/>
        <v>0.11598982332885494</v>
      </c>
    </row>
    <row r="128" spans="14:20" ht="12.75">
      <c r="N128">
        <f t="shared" si="22"/>
        <v>12.239999999999974</v>
      </c>
      <c r="O128" s="4">
        <f t="shared" si="17"/>
        <v>458.441855999997</v>
      </c>
      <c r="P128">
        <f t="shared" si="18"/>
        <v>0.11585910670351734</v>
      </c>
      <c r="Q128">
        <f t="shared" si="25"/>
        <v>0.11585910670351734</v>
      </c>
      <c r="R128">
        <f t="shared" si="19"/>
        <v>0.11579239279013598</v>
      </c>
      <c r="S128">
        <f t="shared" si="20"/>
        <v>0.11585473304003865</v>
      </c>
      <c r="T128">
        <f t="shared" si="21"/>
        <v>0.11585902525740148</v>
      </c>
    </row>
    <row r="129" spans="14:20" ht="12.75">
      <c r="N129">
        <f t="shared" si="22"/>
        <v>12.249999999999973</v>
      </c>
      <c r="O129" s="4">
        <f t="shared" si="17"/>
        <v>459.566406249997</v>
      </c>
      <c r="P129">
        <f t="shared" si="18"/>
        <v>0.11572682995991855</v>
      </c>
      <c r="Q129">
        <f t="shared" si="25"/>
        <v>0.11572682995991855</v>
      </c>
      <c r="R129">
        <f t="shared" si="19"/>
        <v>0.1156641320040514</v>
      </c>
      <c r="S129">
        <f t="shared" si="20"/>
        <v>0.11572245710057225</v>
      </c>
      <c r="T129">
        <f t="shared" si="21"/>
        <v>0.1157267488994678</v>
      </c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2005-07-25T20:38:51Z</dcterms:modified>
  <cp:category/>
  <cp:version/>
  <cp:contentType/>
  <cp:contentStatus/>
</cp:coreProperties>
</file>