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Pbmet_Pbm1g10" localSheetId="0">'Sheet1'!$A$41:$B$46</definedName>
    <definedName name="Pbmet_Pbm1g6" localSheetId="0">'Sheet1'!$A$76:$B$81</definedName>
    <definedName name="Pbmet_Pbm1g7" localSheetId="0">'Sheet1'!$A$5:$B$10</definedName>
    <definedName name="Pbmet_Pb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<sst xmlns="http://schemas.openxmlformats.org/spreadsheetml/2006/main" count="71" uniqueCount="25">
  <si>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</si>
  <si>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</si>
  <si>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</si>
  <si>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</si>
  <si>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</si>
  <si>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</si>
  <si>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</si>
  <si>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</si>
  <si>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</si>
  <si>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</si>
  <si>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</si>
  <si>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</si>
  <si>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</si>
  <si>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</si>
  <si>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</si>
  <si>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</si>
  <si>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</si>
  <si>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</si>
  <si>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</si>
  <si>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</si>
  <si>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- 5</t>
  </si>
  <si>
    <t>En(g5)</t>
  </si>
  <si>
    <t>G-Cut - 10</t>
  </si>
  <si>
    <t>En(g10)</t>
  </si>
  <si>
    <t>Lead metal:  rc= 2.5 (c c c v v c c v v c v) -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</si>
</sst>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8.7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4153095"/>
        <c:axId val="37377856"/>
      </c:scatterChart>
      <c:val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crossBetween val="midCat"/>
        <c:dispUnits/>
      </c:valAx>
      <c:valAx>
        <c:axId val="373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856385"/>
        <c:axId val="7707466"/>
      </c:scatterChart>
      <c:val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7466"/>
        <c:crosses val="autoZero"/>
        <c:crossBetween val="midCat"/>
        <c:dispUnits/>
      </c:valAx>
      <c:valAx>
        <c:axId val="770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258331"/>
        <c:axId val="20324980"/>
      </c:scatterChart>
      <c:valAx>
        <c:axId val="225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4980"/>
        <c:crosses val="autoZero"/>
        <c:crossBetween val="midCat"/>
        <c:dispUnits/>
      </c:valAx>
      <c:valAx>
        <c:axId val="2032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Pd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7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8707093"/>
        <c:axId val="35710654"/>
      </c:scatterChart>
      <c:val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10654"/>
        <c:crosses val="autoZero"/>
        <c:crossBetween val="midCat"/>
        <c:dispUnits/>
      </c:val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52960431"/>
        <c:axId val="6881832"/>
      </c:scatterChart>
      <c:val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81832"/>
        <c:crosses val="autoZero"/>
        <c:crossBetween val="midCat"/>
        <c:dispUnits/>
      </c:valAx>
      <c:valAx>
        <c:axId val="688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61936489"/>
        <c:axId val="20557490"/>
      </c:scatterChart>
      <c:val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57490"/>
        <c:crosses val="autoZero"/>
        <c:crossBetween val="midCat"/>
        <c:dispUnits/>
      </c:val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43852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57187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49567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="75" zoomScaleNormal="75" workbookViewId="0" topLeftCell="A1">
      <selection activeCell="L4" sqref="L4:M85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24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23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7.02</v>
      </c>
      <c r="O4" s="4">
        <f>((N4)^3)/4</f>
        <v>86.48710199999998</v>
      </c>
      <c r="P4">
        <f>($F$6*$H$6)*((1/($G$6*($G$6-1)))*($H$6/O4)^($G$6-1)+O4/($G$6*$H$6)-1/($G$6-1))+$I$6</f>
        <v>0.7189831566618885</v>
      </c>
      <c r="Q4">
        <f aca="true" t="shared" si="0" ref="Q4:Q19">($F$24*$H$24)*((1/($G$24*($G$24-1)))*($H$24/O4)^($G$24-1)+O4/($G$24*$H$24)-1/($G$24-1))+$I$24</f>
        <v>0.719900001180702</v>
      </c>
      <c r="R4">
        <f>($F$42*$H$42)*((1/($G$42*($G$42-1)))*($H$42/O4)^($G$42-1)+O4/($G$42*$H$42)-1/($G$42-1))+$I$42</f>
        <v>0.7200490489483258</v>
      </c>
      <c r="T4">
        <f>($F$77*$H$77)*((1/($G$77*($G$77-1)))*($H$77/O4)^($G$77-1)+O4/($G$77*$H$77)-1/($G$77-1))+$I$77</f>
        <v>0.7176228347730926</v>
      </c>
    </row>
    <row r="5" spans="1:31" ht="12.75">
      <c r="A5">
        <v>7.05</v>
      </c>
      <c r="B5">
        <v>0.722592916392102</v>
      </c>
      <c r="C5" s="4">
        <f aca="true" t="shared" si="1" ref="C5:C10">((A5)^3)/4</f>
        <v>87.60065625</v>
      </c>
      <c r="D5">
        <f aca="true" t="shared" si="2" ref="D5:D10">(B5-($F$6*$H$6)*((1/($G$6*($G$6-1)))*($H$6/C5)^($G$6-1)+C5/($G$6*$H$6)-1/($G$6-1))-$I$6)^2</f>
        <v>1.6902108137009463E-09</v>
      </c>
      <c r="K5">
        <f>((H6*4)^(1/3))*0.5291772083</f>
        <v>3.9248640267762216</v>
      </c>
      <c r="N5">
        <f>N4+0.01</f>
        <v>7.029999999999999</v>
      </c>
      <c r="O5" s="4">
        <f aca="true" t="shared" si="3" ref="O5:O68">((N5)^3)/4</f>
        <v>86.85723174999997</v>
      </c>
      <c r="P5">
        <f aca="true" t="shared" si="4" ref="P5:P68">($F$6*$H$6)*((1/($G$6*($G$6-1)))*($H$6/O5)^($G$6-1)+O5/($G$6*$H$6)-1/($G$6-1))+$I$6</f>
        <v>0.7202488955735835</v>
      </c>
      <c r="Q5">
        <f t="shared" si="0"/>
        <v>0.7211360059034007</v>
      </c>
      <c r="R5">
        <f aca="true" t="shared" si="5" ref="R5:R68">($F$42*$H$42)*((1/($G$42*($G$42-1)))*($H$42/O5)^($G$42-1)+O5/($G$42*$H$42)-1/($G$42-1))+$I$42</f>
        <v>0.7212798081061033</v>
      </c>
      <c r="T5">
        <f aca="true" t="shared" si="6" ref="T5:T68">($F$77*$H$77)*((1/($G$77*($G$77-1)))*($H$77/O5)^($G$77-1)+O5/($G$77*$H$77)-1/($G$77-1))+$I$77</f>
        <v>0.7182987872472153</v>
      </c>
      <c r="AE5" t="s">
        <v>18</v>
      </c>
    </row>
    <row r="6" spans="1:20" ht="12.75">
      <c r="A6">
        <v>7.2</v>
      </c>
      <c r="B6">
        <v>0.735305475736425</v>
      </c>
      <c r="C6" s="4">
        <f t="shared" si="1"/>
        <v>93.31200000000001</v>
      </c>
      <c r="D6">
        <f t="shared" si="2"/>
        <v>3.083250125390606E-08</v>
      </c>
      <c r="F6">
        <v>-0.011933783780997347</v>
      </c>
      <c r="G6">
        <v>6.388889092302109</v>
      </c>
      <c r="H6" s="4">
        <v>102.00241707928393</v>
      </c>
      <c r="I6">
        <v>0.7406715531804491</v>
      </c>
      <c r="K6" s="10" t="s">
        <v>19</v>
      </c>
      <c r="N6">
        <f aca="true" t="shared" si="7" ref="N6:N69">N5+0.01</f>
        <v>7.039999999999999</v>
      </c>
      <c r="O6" s="4">
        <f t="shared" si="3"/>
        <v>87.22841599999997</v>
      </c>
      <c r="P6">
        <f t="shared" si="4"/>
        <v>0.7214654526176482</v>
      </c>
      <c r="Q6">
        <f t="shared" si="0"/>
        <v>0.7223245691017595</v>
      </c>
      <c r="R6">
        <f t="shared" si="5"/>
        <v>0.7224634589047447</v>
      </c>
      <c r="T6">
        <f t="shared" si="6"/>
        <v>0.7189625706231514</v>
      </c>
    </row>
    <row r="7" spans="1:20" ht="12.75">
      <c r="A7">
        <v>7.35</v>
      </c>
      <c r="B7">
        <v>0.739964383714948</v>
      </c>
      <c r="C7" s="4">
        <f t="shared" si="1"/>
        <v>99.26634374999999</v>
      </c>
      <c r="D7">
        <f t="shared" si="2"/>
        <v>5.69329521155505E-08</v>
      </c>
      <c r="K7">
        <f>F6*(-14710.5013544)</f>
        <v>175.55194247347822</v>
      </c>
      <c r="N7">
        <f t="shared" si="7"/>
        <v>7.049999999999999</v>
      </c>
      <c r="O7" s="4">
        <f t="shared" si="3"/>
        <v>87.60065624999996</v>
      </c>
      <c r="P7">
        <f t="shared" si="4"/>
        <v>0.7226340285656481</v>
      </c>
      <c r="Q7">
        <f t="shared" si="0"/>
        <v>0.723466810858411</v>
      </c>
      <c r="R7">
        <f t="shared" si="5"/>
        <v>0.7236011078579915</v>
      </c>
      <c r="T7">
        <f t="shared" si="6"/>
        <v>0.7196140351907937</v>
      </c>
    </row>
    <row r="8" spans="1:20" ht="12.75">
      <c r="A8">
        <v>7.5</v>
      </c>
      <c r="B8">
        <v>0.740085619028036</v>
      </c>
      <c r="C8" s="4">
        <f t="shared" si="1"/>
        <v>105.46875</v>
      </c>
      <c r="D8">
        <f t="shared" si="2"/>
        <v>3.850403121268102E-09</v>
      </c>
      <c r="N8">
        <f t="shared" si="7"/>
        <v>7.059999999999999</v>
      </c>
      <c r="O8" s="4">
        <f t="shared" si="3"/>
        <v>87.97395399999995</v>
      </c>
      <c r="P8">
        <f t="shared" si="4"/>
        <v>0.723755791863113</v>
      </c>
      <c r="Q8">
        <f t="shared" si="0"/>
        <v>0.7245638219578308</v>
      </c>
      <c r="R8">
        <f t="shared" si="5"/>
        <v>0.7246938326650965</v>
      </c>
      <c r="T8">
        <f t="shared" si="6"/>
        <v>0.720253030186658</v>
      </c>
    </row>
    <row r="9" spans="1:20" ht="12.75">
      <c r="A9">
        <v>7.65</v>
      </c>
      <c r="B9">
        <v>0.73614942094224</v>
      </c>
      <c r="C9" s="4">
        <f t="shared" si="1"/>
        <v>111.92428125000002</v>
      </c>
      <c r="D9">
        <f t="shared" si="2"/>
        <v>8.917654279911444E-09</v>
      </c>
      <c r="N9">
        <f t="shared" si="7"/>
        <v>7.0699999999999985</v>
      </c>
      <c r="O9" s="4">
        <f t="shared" si="3"/>
        <v>88.34831074999995</v>
      </c>
      <c r="P9">
        <f t="shared" si="4"/>
        <v>0.7248318795417791</v>
      </c>
      <c r="Q9">
        <f t="shared" si="0"/>
        <v>0.7256166646906738</v>
      </c>
      <c r="R9">
        <f t="shared" si="5"/>
        <v>0.7257426829985206</v>
      </c>
      <c r="T9">
        <f t="shared" si="6"/>
        <v>0.7208794037885063</v>
      </c>
    </row>
    <row r="10" spans="1:20" ht="12.75">
      <c r="A10">
        <v>7.8</v>
      </c>
      <c r="B10">
        <v>0.729238504696298</v>
      </c>
      <c r="C10" s="4">
        <f t="shared" si="1"/>
        <v>118.63799999999999</v>
      </c>
      <c r="D10">
        <f t="shared" si="2"/>
        <v>2.741401132771626E-09</v>
      </c>
      <c r="N10">
        <f t="shared" si="7"/>
        <v>7.079999999999998</v>
      </c>
      <c r="O10" s="4">
        <f t="shared" si="3"/>
        <v>88.72372799999994</v>
      </c>
      <c r="P10">
        <f t="shared" si="4"/>
        <v>0.7258633981048505</v>
      </c>
      <c r="Q10">
        <f t="shared" si="0"/>
        <v>0.7266263736349369</v>
      </c>
      <c r="R10">
        <f t="shared" si="5"/>
        <v>0.7267486812690251</v>
      </c>
      <c r="T10">
        <f t="shared" si="6"/>
        <v>0.7214930031099512</v>
      </c>
    </row>
    <row r="11" spans="3:20" ht="12.75">
      <c r="C11" s="4"/>
      <c r="D11" s="10" t="s">
        <v>8</v>
      </c>
      <c r="N11">
        <f t="shared" si="7"/>
        <v>7.089999999999998</v>
      </c>
      <c r="O11" s="4">
        <f t="shared" si="3"/>
        <v>89.10020724999993</v>
      </c>
      <c r="P11">
        <f t="shared" si="4"/>
        <v>0.7268514243861124</v>
      </c>
      <c r="Q11">
        <f t="shared" si="0"/>
        <v>0.7275939564146445</v>
      </c>
      <c r="R11">
        <f t="shared" si="5"/>
        <v>0.7277128233688394</v>
      </c>
      <c r="T11">
        <f t="shared" si="6"/>
        <v>0.7220936741950384</v>
      </c>
    </row>
    <row r="12" spans="3:20" ht="12.75">
      <c r="C12" s="4"/>
      <c r="D12">
        <f>SUM(D5:D10)</f>
        <v>1.0496512271710869E-07</v>
      </c>
      <c r="N12">
        <f t="shared" si="7"/>
        <v>7.099999999999998</v>
      </c>
      <c r="O12" s="4">
        <f t="shared" si="3"/>
        <v>89.47774999999992</v>
      </c>
      <c r="P12">
        <f t="shared" si="4"/>
        <v>0.7277970063837043</v>
      </c>
      <c r="Q12">
        <f t="shared" si="0"/>
        <v>0.7285203944367349</v>
      </c>
      <c r="R12">
        <f t="shared" si="5"/>
        <v>0.7286360793935612</v>
      </c>
      <c r="T12">
        <f t="shared" si="6"/>
        <v>0.7226812620128114</v>
      </c>
    </row>
    <row r="13" spans="14:20" ht="12.75">
      <c r="N13">
        <f t="shared" si="7"/>
        <v>7.109999999999998</v>
      </c>
      <c r="O13" s="4">
        <f t="shared" si="3"/>
        <v>89.85635774999992</v>
      </c>
      <c r="P13">
        <f t="shared" si="4"/>
        <v>0.7287011640693346</v>
      </c>
      <c r="Q13">
        <f t="shared" si="0"/>
        <v>0.729406643606804</v>
      </c>
      <c r="R13">
        <f t="shared" si="5"/>
        <v>0.7295193943434286</v>
      </c>
      <c r="T13">
        <f t="shared" si="6"/>
        <v>0.7232556104518549</v>
      </c>
    </row>
    <row r="14" spans="14:20" ht="12.75">
      <c r="N14">
        <f t="shared" si="7"/>
        <v>7.119999999999997</v>
      </c>
      <c r="O14" s="4">
        <f t="shared" si="3"/>
        <v>90.23603199999991</v>
      </c>
      <c r="P14">
        <f t="shared" si="4"/>
        <v>0.7295648901736941</v>
      </c>
      <c r="Q14">
        <f t="shared" si="0"/>
        <v>0.7302536350243403</v>
      </c>
      <c r="R14">
        <f t="shared" si="5"/>
        <v>0.7303636888045776</v>
      </c>
      <c r="T14">
        <f t="shared" si="6"/>
        <v>0.7238165623148206</v>
      </c>
    </row>
    <row r="15" spans="14:20" ht="12.75">
      <c r="N15">
        <f t="shared" si="7"/>
        <v>7.129999999999997</v>
      </c>
      <c r="O15" s="4">
        <f t="shared" si="3"/>
        <v>90.61677424999989</v>
      </c>
      <c r="P15">
        <f t="shared" si="4"/>
        <v>0.7303891509487985</v>
      </c>
      <c r="Q15">
        <f t="shared" si="0"/>
        <v>0.7310622756580678</v>
      </c>
      <c r="R15">
        <f t="shared" si="5"/>
        <v>0.7311698596108887</v>
      </c>
      <c r="T15">
        <f t="shared" si="6"/>
        <v>0.7243639593129285</v>
      </c>
    </row>
    <row r="16" spans="14:20" ht="12.75">
      <c r="N16">
        <f t="shared" si="7"/>
        <v>7.139999999999997</v>
      </c>
      <c r="O16" s="4">
        <f t="shared" si="3"/>
        <v>90.99858599999988</v>
      </c>
      <c r="P16">
        <f t="shared" si="4"/>
        <v>0.7311748869079718</v>
      </c>
      <c r="Q16">
        <f t="shared" si="0"/>
        <v>0.7318334490019917</v>
      </c>
      <c r="R16">
        <f t="shared" si="5"/>
        <v>0.7319387804869953</v>
      </c>
      <c r="T16">
        <f t="shared" si="6"/>
        <v>0.7248976420604529</v>
      </c>
    </row>
    <row r="17" spans="14:20" ht="12.75">
      <c r="N17">
        <f t="shared" si="7"/>
        <v>7.149999999999997</v>
      </c>
      <c r="O17" s="4">
        <f t="shared" si="3"/>
        <v>91.38146874999987</v>
      </c>
      <c r="P17">
        <f t="shared" si="4"/>
        <v>0.7319230135441518</v>
      </c>
      <c r="Q17">
        <f t="shared" si="0"/>
        <v>0.7325680157127243</v>
      </c>
      <c r="R17">
        <f t="shared" si="5"/>
        <v>0.7326713026730222</v>
      </c>
      <c r="T17">
        <f t="shared" si="6"/>
        <v>0.7254174500691863</v>
      </c>
    </row>
    <row r="18" spans="14:20" ht="12.75">
      <c r="N18">
        <f t="shared" si="7"/>
        <v>7.159999999999997</v>
      </c>
      <c r="O18" s="4">
        <f t="shared" si="3"/>
        <v>91.76542399999987</v>
      </c>
      <c r="P18">
        <f t="shared" si="4"/>
        <v>0.7326344220271869</v>
      </c>
      <c r="Q18">
        <f t="shared" si="0"/>
        <v>0.733266814228652</v>
      </c>
      <c r="R18">
        <f t="shared" si="5"/>
        <v>0.7333682555315916</v>
      </c>
      <c r="T18">
        <f t="shared" si="6"/>
        <v>0.7259232217428819</v>
      </c>
    </row>
    <row r="19" spans="14:20" ht="12.75">
      <c r="N19">
        <f t="shared" si="7"/>
        <v>7.169999999999996</v>
      </c>
      <c r="O19" s="4">
        <f t="shared" si="3"/>
        <v>92.15045324999986</v>
      </c>
      <c r="P19">
        <f t="shared" si="4"/>
        <v>0.7333099798807634</v>
      </c>
      <c r="Q19">
        <f t="shared" si="0"/>
        <v>0.7339306613714818</v>
      </c>
      <c r="R19">
        <f t="shared" si="5"/>
        <v>0.7340304471376284</v>
      </c>
      <c r="T19">
        <f t="shared" si="6"/>
        <v>0.726414794371679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7.179999999999996</v>
      </c>
      <c r="O20" s="4">
        <f t="shared" si="3"/>
        <v>92.53655799999984</v>
      </c>
      <c r="P20">
        <f t="shared" si="4"/>
        <v>0.7339505316395865</v>
      </c>
      <c r="Q20">
        <f aca="true" t="shared" si="8" ref="Q20:Q51">($F$24*$H$24)*((1/($G$24*($G$24-1)))*($H$24/O20)^($G$24-1)+O20/($G$24*$H$24)-1/($G$24-1))+$I$24</f>
        <v>0.7345603529306965</v>
      </c>
      <c r="R20">
        <f t="shared" si="5"/>
        <v>0.734658664851473</v>
      </c>
      <c r="T20">
        <f t="shared" si="6"/>
        <v>0.726892004126505</v>
      </c>
    </row>
    <row r="21" spans="1:20" ht="18">
      <c r="A21" s="3" t="s">
        <v>11</v>
      </c>
      <c r="C21" s="4"/>
      <c r="N21">
        <f t="shared" si="7"/>
        <v>7.189999999999996</v>
      </c>
      <c r="O21" s="4">
        <f t="shared" si="3"/>
        <v>92.92373974999985</v>
      </c>
      <c r="P21">
        <f t="shared" si="4"/>
        <v>0.7345568994874175</v>
      </c>
      <c r="Q21">
        <f t="shared" si="8"/>
        <v>0.7351566642314239</v>
      </c>
      <c r="R21">
        <f t="shared" si="5"/>
        <v>0.7352536758757964</v>
      </c>
      <c r="T21">
        <f t="shared" si="6"/>
        <v>0.7273546860534595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7.199999999999996</v>
      </c>
      <c r="O22" s="4">
        <f t="shared" si="3"/>
        <v>93.31199999999984</v>
      </c>
      <c r="P22">
        <f t="shared" si="4"/>
        <v>0.7351298838765511</v>
      </c>
      <c r="Q22">
        <f t="shared" si="8"/>
        <v>0.7357203506862137</v>
      </c>
      <c r="R22">
        <f t="shared" si="5"/>
        <v>0.7358162277967978</v>
      </c>
      <c r="T22">
        <f t="shared" si="6"/>
        <v>0.727802674068177</v>
      </c>
    </row>
    <row r="23" spans="1:20" ht="12.75">
      <c r="A23">
        <v>7.05</v>
      </c>
      <c r="B23">
        <v>0.723431377277734</v>
      </c>
      <c r="C23" s="4">
        <f aca="true" t="shared" si="9" ref="C23:C28">((A23)^3)/4</f>
        <v>87.60065625</v>
      </c>
      <c r="D23">
        <f aca="true" t="shared" si="10" ref="D23:D28">(B23-($F$24*$H$24)*((1/($G$24*($G$24-1)))*($H$24/C23)^($G$24-1)+C23/($G$24*$H$24)-1/($G$24-1))-$I$24)^2</f>
        <v>1.2555386396038594E-09</v>
      </c>
      <c r="K23">
        <f>((H24*4)^(1/3))*0.5291772083</f>
        <v>3.9245921892878814</v>
      </c>
      <c r="N23">
        <f t="shared" si="7"/>
        <v>7.2099999999999955</v>
      </c>
      <c r="O23" s="4">
        <f t="shared" si="3"/>
        <v>93.70134024999982</v>
      </c>
      <c r="P23">
        <f t="shared" si="4"/>
        <v>0.7356702641292954</v>
      </c>
      <c r="Q23">
        <f t="shared" si="8"/>
        <v>0.7362521483312008</v>
      </c>
      <c r="R23">
        <f t="shared" si="5"/>
        <v>0.7363470491101488</v>
      </c>
      <c r="T23">
        <f t="shared" si="6"/>
        <v>0.7282358009501693</v>
      </c>
    </row>
    <row r="24" spans="1:20" ht="12.75">
      <c r="A24">
        <v>7.2</v>
      </c>
      <c r="B24">
        <v>0.735865488571847</v>
      </c>
      <c r="C24" s="4">
        <f t="shared" si="9"/>
        <v>93.31200000000001</v>
      </c>
      <c r="D24">
        <f t="shared" si="10"/>
        <v>2.1065005846010025E-08</v>
      </c>
      <c r="F24">
        <v>-0.011884589205490763</v>
      </c>
      <c r="G24">
        <v>6.203724579233142</v>
      </c>
      <c r="H24" s="4">
        <v>101.9812243753366</v>
      </c>
      <c r="I24">
        <v>0.7411777612161008</v>
      </c>
      <c r="K24" s="10" t="s">
        <v>19</v>
      </c>
      <c r="N24">
        <f t="shared" si="7"/>
        <v>7.219999999999995</v>
      </c>
      <c r="O24" s="4">
        <f t="shared" si="3"/>
        <v>94.09176199999982</v>
      </c>
      <c r="P24">
        <f t="shared" si="4"/>
        <v>0.7361787990220042</v>
      </c>
      <c r="Q24">
        <f t="shared" si="8"/>
        <v>0.7367527743471156</v>
      </c>
      <c r="R24">
        <f t="shared" si="5"/>
        <v>0.7368468497321348</v>
      </c>
      <c r="T24">
        <f t="shared" si="6"/>
        <v>0.7286538983371474</v>
      </c>
    </row>
    <row r="25" spans="1:20" ht="12.75">
      <c r="A25">
        <v>7.35</v>
      </c>
      <c r="B25">
        <v>0.740541195807566</v>
      </c>
      <c r="C25" s="4">
        <f t="shared" si="9"/>
        <v>99.26634374999999</v>
      </c>
      <c r="D25">
        <f t="shared" si="10"/>
        <v>3.1706508689512536E-08</v>
      </c>
      <c r="K25">
        <f>F24*(-14710.5013544)</f>
        <v>174.82826560385948</v>
      </c>
      <c r="N25">
        <f t="shared" si="7"/>
        <v>7.229999999999995</v>
      </c>
      <c r="O25" s="4">
        <f t="shared" si="3"/>
        <v>94.48326674999981</v>
      </c>
      <c r="P25">
        <f t="shared" si="4"/>
        <v>0.7366562273521883</v>
      </c>
      <c r="Q25">
        <f t="shared" si="8"/>
        <v>0.7372229275655917</v>
      </c>
      <c r="R25">
        <f t="shared" si="5"/>
        <v>0.7373163214964292</v>
      </c>
      <c r="T25">
        <f t="shared" si="6"/>
        <v>0.7290567967193246</v>
      </c>
    </row>
    <row r="26" spans="1:20" ht="12.75">
      <c r="A26">
        <v>7.5</v>
      </c>
      <c r="B26">
        <v>0.740531366753146</v>
      </c>
      <c r="C26" s="4">
        <f t="shared" si="9"/>
        <v>105.46875</v>
      </c>
      <c r="D26">
        <f t="shared" si="10"/>
        <v>6.332539069996356E-11</v>
      </c>
      <c r="N26">
        <f t="shared" si="7"/>
        <v>7.239999999999995</v>
      </c>
      <c r="O26" s="4">
        <f t="shared" si="3"/>
        <v>94.8758559999998</v>
      </c>
      <c r="P26">
        <f t="shared" si="4"/>
        <v>0.73710326848922</v>
      </c>
      <c r="Q26">
        <f t="shared" si="8"/>
        <v>0.7376632889612034</v>
      </c>
      <c r="R26">
        <f t="shared" si="5"/>
        <v>0.737756138636924</v>
      </c>
      <c r="T26">
        <f t="shared" si="6"/>
        <v>0.7294443254336955</v>
      </c>
    </row>
    <row r="27" spans="1:20" ht="12.75">
      <c r="A27">
        <v>7.65</v>
      </c>
      <c r="B27">
        <v>0.736652019523319</v>
      </c>
      <c r="C27" s="4">
        <f t="shared" si="9"/>
        <v>111.92428125000002</v>
      </c>
      <c r="D27">
        <f t="shared" si="10"/>
        <v>1.3105590546178013E-08</v>
      </c>
      <c r="N27">
        <f t="shared" si="7"/>
        <v>7.249999999999995</v>
      </c>
      <c r="O27" s="4">
        <f t="shared" si="3"/>
        <v>95.26953124999979</v>
      </c>
      <c r="P27">
        <f t="shared" si="4"/>
        <v>0.7375206229091273</v>
      </c>
      <c r="Q27">
        <f t="shared" si="8"/>
        <v>0.7380745221296561</v>
      </c>
      <c r="R27">
        <f t="shared" si="5"/>
        <v>0.7381669582570264</v>
      </c>
      <c r="T27">
        <f t="shared" si="6"/>
        <v>0.7298163126582988</v>
      </c>
    </row>
    <row r="28" spans="1:20" ht="12.75">
      <c r="A28">
        <v>7.8</v>
      </c>
      <c r="B28">
        <v>0.729671981109561</v>
      </c>
      <c r="C28" s="4">
        <f t="shared" si="9"/>
        <v>118.63799999999999</v>
      </c>
      <c r="D28">
        <f t="shared" si="10"/>
        <v>2.924475230327593E-09</v>
      </c>
      <c r="N28">
        <f t="shared" si="7"/>
        <v>7.2599999999999945</v>
      </c>
      <c r="O28" s="4">
        <f t="shared" si="3"/>
        <v>95.66429399999979</v>
      </c>
      <c r="P28">
        <f t="shared" si="4"/>
        <v>0.737908972713957</v>
      </c>
      <c r="Q28">
        <f t="shared" si="8"/>
        <v>0.7384572737525366</v>
      </c>
      <c r="R28">
        <f t="shared" si="5"/>
        <v>0.7385494207858189</v>
      </c>
      <c r="T28">
        <f t="shared" si="6"/>
        <v>0.7301725854064564</v>
      </c>
    </row>
    <row r="29" spans="3:20" ht="12.75">
      <c r="C29" s="4"/>
      <c r="D29" s="10" t="s">
        <v>8</v>
      </c>
      <c r="N29">
        <f t="shared" si="7"/>
        <v>7.269999999999994</v>
      </c>
      <c r="O29" s="4">
        <f t="shared" si="3"/>
        <v>96.06014574999976</v>
      </c>
      <c r="P29">
        <f t="shared" si="4"/>
        <v>0.7382689821361743</v>
      </c>
      <c r="Q29">
        <f t="shared" si="8"/>
        <v>0.7388121740490186</v>
      </c>
      <c r="R29">
        <f t="shared" si="5"/>
        <v>0.7389041504214677</v>
      </c>
      <c r="T29">
        <f t="shared" si="6"/>
        <v>0.7305129695209931</v>
      </c>
    </row>
    <row r="30" spans="3:20" ht="12.75">
      <c r="C30" s="4"/>
      <c r="D30">
        <f>SUM(D23:D28)</f>
        <v>7.012044434233198E-08</v>
      </c>
      <c r="N30">
        <f t="shared" si="7"/>
        <v>7.279999999999994</v>
      </c>
      <c r="O30" s="4">
        <f t="shared" si="3"/>
        <v>96.45708799999976</v>
      </c>
      <c r="P30">
        <f t="shared" si="4"/>
        <v>0.7386012980285491</v>
      </c>
      <c r="Q30">
        <f t="shared" si="8"/>
        <v>0.7391398372149077</v>
      </c>
      <c r="R30">
        <f t="shared" si="5"/>
        <v>0.7392317555622531</v>
      </c>
      <c r="T30">
        <f t="shared" si="6"/>
        <v>0.7308372896684356</v>
      </c>
    </row>
    <row r="31" spans="14:20" ht="12.75">
      <c r="N31">
        <f t="shared" si="7"/>
        <v>7.289999999999994</v>
      </c>
      <c r="O31" s="4">
        <f t="shared" si="3"/>
        <v>96.85512224999975</v>
      </c>
      <c r="P31">
        <f t="shared" si="4"/>
        <v>0.7389065503399644</v>
      </c>
      <c r="Q31">
        <f t="shared" si="8"/>
        <v>0.7394408618493966</v>
      </c>
      <c r="R31">
        <f t="shared" si="5"/>
        <v>0.739532829225583</v>
      </c>
      <c r="T31">
        <f t="shared" si="6"/>
        <v>0.7311453693331907</v>
      </c>
    </row>
    <row r="32" spans="14:31" ht="12.75">
      <c r="N32">
        <f t="shared" si="7"/>
        <v>7.299999999999994</v>
      </c>
      <c r="O32" s="4">
        <f t="shared" si="3"/>
        <v>97.25424999999974</v>
      </c>
      <c r="P32">
        <f t="shared" si="4"/>
        <v>0.7391853525775718</v>
      </c>
      <c r="Q32">
        <f t="shared" si="8"/>
        <v>0.7397158313698913</v>
      </c>
      <c r="R32">
        <f t="shared" si="5"/>
        <v>0.7398079494553422</v>
      </c>
      <c r="T32">
        <f t="shared" si="6"/>
        <v>0.7314370308117026</v>
      </c>
      <c r="AE32" t="s">
        <v>9</v>
      </c>
    </row>
    <row r="33" spans="14:20" ht="12.75">
      <c r="N33">
        <f t="shared" si="7"/>
        <v>7.309999999999993</v>
      </c>
      <c r="O33" s="4">
        <f t="shared" si="3"/>
        <v>97.65447274999974</v>
      </c>
      <c r="P33">
        <f t="shared" si="4"/>
        <v>0.739438302255703</v>
      </c>
      <c r="Q33">
        <f t="shared" si="8"/>
        <v>0.7399653144152563</v>
      </c>
      <c r="R33">
        <f t="shared" si="5"/>
        <v>0.7400576797179145</v>
      </c>
      <c r="T33">
        <f t="shared" si="6"/>
        <v>0.7317120952065894</v>
      </c>
    </row>
    <row r="34" spans="14:20" ht="12.75">
      <c r="N34">
        <f t="shared" si="7"/>
        <v>7.319999999999993</v>
      </c>
      <c r="O34" s="4">
        <f t="shared" si="3"/>
        <v>98.05579199999973</v>
      </c>
      <c r="P34">
        <f t="shared" si="4"/>
        <v>0.7396659813319337</v>
      </c>
      <c r="Q34">
        <f t="shared" si="8"/>
        <v>0.7401898652378203</v>
      </c>
      <c r="R34">
        <f t="shared" si="5"/>
        <v>0.7402825692872108</v>
      </c>
      <c r="T34">
        <f t="shared" si="6"/>
        <v>0.7319703824207592</v>
      </c>
    </row>
    <row r="35" spans="14:20" ht="12.75">
      <c r="N35">
        <f t="shared" si="7"/>
        <v>7.329999999999993</v>
      </c>
      <c r="O35" s="4">
        <f t="shared" si="3"/>
        <v>98.45820924999971</v>
      </c>
      <c r="P35">
        <f t="shared" si="4"/>
        <v>0.7398689566306862</v>
      </c>
      <c r="Q35">
        <f t="shared" si="8"/>
        <v>0.7403900240844664</v>
      </c>
      <c r="R35">
        <f t="shared" si="5"/>
        <v>0.7404831536190207</v>
      </c>
      <c r="T35">
        <f t="shared" si="6"/>
        <v>0.7322117111515047</v>
      </c>
    </row>
    <row r="36" spans="14:20" ht="12.75">
      <c r="N36">
        <f t="shared" si="7"/>
        <v>7.339999999999993</v>
      </c>
      <c r="O36" s="4">
        <f t="shared" si="3"/>
        <v>98.8617259999997</v>
      </c>
      <c r="P36">
        <f t="shared" si="4"/>
        <v>0.74004778025474</v>
      </c>
      <c r="Q36">
        <f t="shared" si="8"/>
        <v>0.7405663175671278</v>
      </c>
      <c r="R36">
        <f t="shared" si="5"/>
        <v>0.7406599547149981</v>
      </c>
      <c r="T36">
        <f t="shared" si="6"/>
        <v>0.7324358988845775</v>
      </c>
    </row>
    <row r="37" spans="14:20" ht="12.75">
      <c r="N37">
        <f t="shared" si="7"/>
        <v>7.3499999999999925</v>
      </c>
      <c r="O37" s="4">
        <f t="shared" si="3"/>
        <v>99.26634374999969</v>
      </c>
      <c r="P37">
        <f t="shared" si="4"/>
        <v>0.7402029899850155</v>
      </c>
      <c r="Q37">
        <f t="shared" si="8"/>
        <v>0.7407192590229966</v>
      </c>
      <c r="R37">
        <f t="shared" si="5"/>
        <v>0.740813481476582</v>
      </c>
      <c r="T37">
        <f t="shared" si="6"/>
        <v>0.7326427618882407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7.359999999999992</v>
      </c>
      <c r="O38" s="4">
        <f t="shared" si="3"/>
        <v>99.6720639999997</v>
      </c>
      <c r="P38">
        <f t="shared" si="4"/>
        <v>0.740335109668976</v>
      </c>
      <c r="Q38">
        <f t="shared" si="8"/>
        <v>0.7408493488647453</v>
      </c>
      <c r="R38">
        <f t="shared" si="5"/>
        <v>0.7409442300491428</v>
      </c>
      <c r="T38">
        <f t="shared" si="6"/>
        <v>0.7328321152073012</v>
      </c>
    </row>
    <row r="39" spans="1:20" ht="18">
      <c r="A39" s="3" t="s">
        <v>22</v>
      </c>
      <c r="C39" s="4"/>
      <c r="N39">
        <f t="shared" si="7"/>
        <v>7.369999999999992</v>
      </c>
      <c r="O39" s="4">
        <f t="shared" si="3"/>
        <v>100.07888824999968</v>
      </c>
      <c r="P39">
        <f t="shared" si="4"/>
        <v>0.7404446495979906</v>
      </c>
      <c r="Q39">
        <f t="shared" si="8"/>
        <v>0.7409570749210495</v>
      </c>
      <c r="R39">
        <f t="shared" si="5"/>
        <v>0.7410526841566392</v>
      </c>
      <c r="T39">
        <f t="shared" si="6"/>
        <v>0.7330037726571201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7.379999999999992</v>
      </c>
      <c r="O40" s="4">
        <f t="shared" si="3"/>
        <v>100.48681799999966</v>
      </c>
      <c r="P40">
        <f t="shared" si="4"/>
        <v>0.7405321068739835</v>
      </c>
      <c r="Q40">
        <f t="shared" si="8"/>
        <v>0.7410429127676947</v>
      </c>
      <c r="R40">
        <f t="shared" si="5"/>
        <v>0.7411393154270555</v>
      </c>
      <c r="T40">
        <f t="shared" si="6"/>
        <v>0.7331575468176031</v>
      </c>
    </row>
    <row r="41" spans="1:20" ht="12.75">
      <c r="A41">
        <v>7.05</v>
      </c>
      <c r="B41">
        <v>0.723569193318156</v>
      </c>
      <c r="C41" s="4">
        <f aca="true" t="shared" si="11" ref="C41:C46">((A41)^3)/4</f>
        <v>87.60065625</v>
      </c>
      <c r="D41">
        <f aca="true" t="shared" si="12" ref="D41:D46">(B41-($F$42*$H$42)*((1/($G$42*($G$42-1)))*($H$42/C41)^($G$42-1)+C41/($G$42*$H$42)-1/($G$42-1))-$I$42)^2</f>
        <v>1.0185378529208062E-09</v>
      </c>
      <c r="K41">
        <f>((H42*4)^(1/3))*0.5291772083</f>
        <v>3.924866633895863</v>
      </c>
      <c r="N41">
        <f t="shared" si="7"/>
        <v>7.389999999999992</v>
      </c>
      <c r="O41" s="4">
        <f t="shared" si="3"/>
        <v>100.89585474999966</v>
      </c>
      <c r="P41">
        <f t="shared" si="4"/>
        <v>0.7405979657656897</v>
      </c>
      <c r="Q41">
        <f t="shared" si="8"/>
        <v>0.7411073260495397</v>
      </c>
      <c r="R41">
        <f t="shared" si="5"/>
        <v>0.7412045837088909</v>
      </c>
      <c r="T41">
        <f t="shared" si="6"/>
        <v>0.7332932490271685</v>
      </c>
    </row>
    <row r="42" spans="1:20" ht="12.75">
      <c r="A42">
        <v>7.2</v>
      </c>
      <c r="B42">
        <v>0.735947336491961</v>
      </c>
      <c r="C42" s="4">
        <f t="shared" si="11"/>
        <v>93.31200000000001</v>
      </c>
      <c r="D42">
        <f t="shared" si="12"/>
        <v>1.7189489947337546E-08</v>
      </c>
      <c r="F42">
        <v>-0.01184156585599428</v>
      </c>
      <c r="G42">
        <v>6.175551705864506</v>
      </c>
      <c r="H42" s="4">
        <v>102.00262034697415</v>
      </c>
      <c r="I42">
        <v>0.7412775722779863</v>
      </c>
      <c r="K42" s="10" t="s">
        <v>19</v>
      </c>
      <c r="N42">
        <f t="shared" si="7"/>
        <v>7.3999999999999915</v>
      </c>
      <c r="O42" s="4">
        <f t="shared" si="3"/>
        <v>101.30599999999966</v>
      </c>
      <c r="P42">
        <f t="shared" si="4"/>
        <v>0.7406426980548235</v>
      </c>
      <c r="Q42">
        <f t="shared" si="8"/>
        <v>0.7411507667935986</v>
      </c>
      <c r="R42">
        <f t="shared" si="5"/>
        <v>0.7412489373789531</v>
      </c>
      <c r="T42">
        <f t="shared" si="6"/>
        <v>0.7334106893766953</v>
      </c>
    </row>
    <row r="43" spans="1:20" ht="12.75">
      <c r="A43">
        <v>7.35</v>
      </c>
      <c r="B43">
        <v>0.740654456443679</v>
      </c>
      <c r="C43" s="4">
        <f t="shared" si="11"/>
        <v>99.26634374999999</v>
      </c>
      <c r="D43">
        <f t="shared" si="12"/>
        <v>2.5288961089833307E-08</v>
      </c>
      <c r="K43">
        <f>F42*(-14710.5013544)</f>
        <v>174.19537056282064</v>
      </c>
      <c r="N43">
        <f t="shared" si="7"/>
        <v>7.409999999999991</v>
      </c>
      <c r="O43" s="4">
        <f t="shared" si="3"/>
        <v>101.71725524999964</v>
      </c>
      <c r="P43">
        <f t="shared" si="4"/>
        <v>0.7406667633724597</v>
      </c>
      <c r="Q43">
        <f t="shared" si="8"/>
        <v>0.7411736757135019</v>
      </c>
      <c r="R43">
        <f t="shared" si="5"/>
        <v>0.7412728136417099</v>
      </c>
      <c r="T43">
        <f t="shared" si="6"/>
        <v>0.7335096767034482</v>
      </c>
    </row>
    <row r="44" spans="1:20" ht="12.75">
      <c r="A44">
        <v>7.5</v>
      </c>
      <c r="B44">
        <v>0.740632076087593</v>
      </c>
      <c r="C44" s="4">
        <f t="shared" si="11"/>
        <v>105.46875</v>
      </c>
      <c r="D44">
        <f t="shared" si="12"/>
        <v>1.2330877670240984E-12</v>
      </c>
      <c r="N44">
        <f t="shared" si="7"/>
        <v>7.419999999999991</v>
      </c>
      <c r="O44" s="4">
        <f t="shared" si="3"/>
        <v>102.12962199999963</v>
      </c>
      <c r="P44">
        <f t="shared" si="4"/>
        <v>0.7406706095259172</v>
      </c>
      <c r="Q44">
        <f t="shared" si="8"/>
        <v>0.741176482505582</v>
      </c>
      <c r="R44">
        <f t="shared" si="5"/>
        <v>0.7412766388204405</v>
      </c>
      <c r="T44">
        <f t="shared" si="6"/>
        <v>0.7335900185849843</v>
      </c>
    </row>
    <row r="45" spans="1:20" ht="12.75">
      <c r="A45">
        <v>7.65</v>
      </c>
      <c r="B45">
        <v>0.736782846980702</v>
      </c>
      <c r="C45" s="4">
        <f t="shared" si="11"/>
        <v>111.92428125000002</v>
      </c>
      <c r="D45">
        <f t="shared" si="12"/>
        <v>1.2928676565747983E-08</v>
      </c>
      <c r="N45">
        <f t="shared" si="7"/>
        <v>7.429999999999991</v>
      </c>
      <c r="O45" s="4">
        <f t="shared" si="3"/>
        <v>102.54310174999962</v>
      </c>
      <c r="P45">
        <f t="shared" si="4"/>
        <v>0.7406546728164234</v>
      </c>
      <c r="Q45">
        <f t="shared" si="8"/>
        <v>0.7411596061368254</v>
      </c>
      <c r="R45">
        <f t="shared" si="5"/>
        <v>0.7412608286404201</v>
      </c>
      <c r="T45">
        <f t="shared" si="6"/>
        <v>0.7336515213330342</v>
      </c>
    </row>
    <row r="46" spans="1:20" ht="12.75">
      <c r="A46">
        <v>7.8</v>
      </c>
      <c r="B46">
        <v>0.729827099517536</v>
      </c>
      <c r="C46" s="4">
        <f t="shared" si="11"/>
        <v>118.63799999999999</v>
      </c>
      <c r="D46">
        <f t="shared" si="12"/>
        <v>2.7839474779682774E-09</v>
      </c>
      <c r="N46">
        <f t="shared" si="7"/>
        <v>7.439999999999991</v>
      </c>
      <c r="O46" s="4">
        <f t="shared" si="3"/>
        <v>102.9576959999996</v>
      </c>
      <c r="P46">
        <f t="shared" si="4"/>
        <v>0.7406193783478345</v>
      </c>
      <c r="Q46">
        <f t="shared" si="8"/>
        <v>0.7411234551249263</v>
      </c>
      <c r="R46">
        <f t="shared" si="5"/>
        <v>0.7412257885043694</v>
      </c>
      <c r="T46">
        <f t="shared" si="6"/>
        <v>0.7336939899873667</v>
      </c>
    </row>
    <row r="47" spans="3:20" ht="12.75">
      <c r="C47" s="4"/>
      <c r="D47" s="10" t="s">
        <v>8</v>
      </c>
      <c r="N47">
        <f t="shared" si="7"/>
        <v>7.44999999999999</v>
      </c>
      <c r="O47" s="4">
        <f t="shared" si="3"/>
        <v>103.3734062499996</v>
      </c>
      <c r="P47">
        <f t="shared" si="4"/>
        <v>0.7405651403266722</v>
      </c>
      <c r="Q47">
        <f t="shared" si="8"/>
        <v>0.7410684278106676</v>
      </c>
      <c r="R47">
        <f t="shared" si="5"/>
        <v>0.7411719137603866</v>
      </c>
      <c r="T47">
        <f t="shared" si="6"/>
        <v>0.7337172283096274</v>
      </c>
    </row>
    <row r="48" spans="3:20" ht="12.75">
      <c r="C48" s="4"/>
      <c r="D48">
        <f>SUM(D41:D46)</f>
        <v>5.9210846021574945E-08</v>
      </c>
      <c r="N48">
        <f t="shared" si="7"/>
        <v>7.45999999999999</v>
      </c>
      <c r="O48" s="4">
        <f t="shared" si="3"/>
        <v>103.79023399999959</v>
      </c>
      <c r="P48">
        <f t="shared" si="4"/>
        <v>0.7404923623537333</v>
      </c>
      <c r="Q48">
        <f t="shared" si="8"/>
        <v>0.740994912622849</v>
      </c>
      <c r="R48">
        <f t="shared" si="5"/>
        <v>0.7410995899625797</v>
      </c>
      <c r="T48">
        <f t="shared" si="6"/>
        <v>0.7337210387771586</v>
      </c>
    </row>
    <row r="49" spans="3:20" ht="12.75">
      <c r="C49" s="4"/>
      <c r="N49">
        <f t="shared" si="7"/>
        <v>7.46999999999999</v>
      </c>
      <c r="O49" s="4">
        <f t="shared" si="3"/>
        <v>104.20818074999958</v>
      </c>
      <c r="P49">
        <f t="shared" si="4"/>
        <v>0.7404014377075209</v>
      </c>
      <c r="Q49">
        <f t="shared" si="8"/>
        <v>0.7409032883359775</v>
      </c>
      <c r="R49">
        <f t="shared" si="5"/>
        <v>0.7410091931246059</v>
      </c>
      <c r="T49">
        <f t="shared" si="6"/>
        <v>0.7337052225767977</v>
      </c>
    </row>
    <row r="50" spans="3:20" ht="12.75">
      <c r="C50" s="4"/>
      <c r="N50">
        <f t="shared" si="7"/>
        <v>7.47999999999999</v>
      </c>
      <c r="O50" s="4">
        <f t="shared" si="3"/>
        <v>104.62724799999957</v>
      </c>
      <c r="P50">
        <f t="shared" si="4"/>
        <v>0.7402927496197346</v>
      </c>
      <c r="Q50">
        <f t="shared" si="8"/>
        <v>0.7407939243209255</v>
      </c>
      <c r="R50">
        <f t="shared" si="5"/>
        <v>0.7409010899663199</v>
      </c>
      <c r="T50">
        <f t="shared" si="6"/>
        <v>0.7336695795986523</v>
      </c>
    </row>
    <row r="51" spans="14:20" ht="12.75">
      <c r="N51">
        <f t="shared" si="7"/>
        <v>7.4899999999999896</v>
      </c>
      <c r="O51" s="4">
        <f t="shared" si="3"/>
        <v>105.04743724999956</v>
      </c>
      <c r="P51">
        <f t="shared" si="4"/>
        <v>0.7401666715430554</v>
      </c>
      <c r="Q51">
        <f t="shared" si="8"/>
        <v>0.740667180788758</v>
      </c>
      <c r="R51">
        <f t="shared" si="5"/>
        <v>0.740775638153729</v>
      </c>
      <c r="T51">
        <f t="shared" si="6"/>
        <v>0.733613908429855</v>
      </c>
    </row>
    <row r="52" spans="14:20" ht="12.75">
      <c r="N52">
        <f t="shared" si="7"/>
        <v>7.499999999999989</v>
      </c>
      <c r="O52" s="4">
        <f t="shared" si="3"/>
        <v>105.46874999999956</v>
      </c>
      <c r="P52">
        <f t="shared" si="4"/>
        <v>0.7400235674114475</v>
      </c>
      <c r="Q52">
        <f aca="true" t="shared" si="13" ref="Q52:Q84">($F$24*$H$24)*((1/($G$24*($G$24-1)))*($H$24/O52)^($G$24-1)+O52/($G$24*$H$24)-1/($G$24-1))+$I$24</f>
        <v>0.7405234090279248</v>
      </c>
      <c r="R52">
        <f t="shared" si="5"/>
        <v>0.740633186532444</v>
      </c>
      <c r="T52">
        <f t="shared" si="6"/>
        <v>0.7335380063482964</v>
      </c>
    </row>
    <row r="53" spans="14:20" ht="12.75">
      <c r="N53">
        <f t="shared" si="7"/>
        <v>7.509999999999989</v>
      </c>
      <c r="O53" s="4">
        <f t="shared" si="3"/>
        <v>105.89118774999955</v>
      </c>
      <c r="P53">
        <f t="shared" si="4"/>
        <v>0.7398637918931986</v>
      </c>
      <c r="Q53">
        <f t="shared" si="13"/>
        <v>0.740362951635005</v>
      </c>
      <c r="R53">
        <f t="shared" si="5"/>
        <v>0.7404740753548098</v>
      </c>
      <c r="T53">
        <f t="shared" si="6"/>
        <v>0.7334416693163358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7.519999999999989</v>
      </c>
      <c r="O54" s="4">
        <f t="shared" si="3"/>
        <v>106.31475199999953</v>
      </c>
      <c r="P54">
        <f t="shared" si="4"/>
        <v>0.7396876906369083</v>
      </c>
      <c r="Q54">
        <f t="shared" si="13"/>
        <v>0.7401861427391893</v>
      </c>
      <c r="R54">
        <f t="shared" si="5"/>
        <v>0.7402986365008967</v>
      </c>
      <c r="T54">
        <f t="shared" si="6"/>
        <v>0.7333246919744918</v>
      </c>
    </row>
    <row r="55" spans="1:20" ht="18">
      <c r="A55" s="3" t="s">
        <v>20</v>
      </c>
      <c r="C55" s="4"/>
      <c r="N55">
        <f t="shared" si="7"/>
        <v>7.529999999999989</v>
      </c>
      <c r="O55" s="4">
        <f t="shared" si="3"/>
        <v>106.73944424999951</v>
      </c>
      <c r="P55">
        <f t="shared" si="4"/>
        <v>0.7394956005106322</v>
      </c>
      <c r="Q55">
        <f t="shared" si="13"/>
        <v>0.7399933082206759</v>
      </c>
      <c r="R55">
        <f t="shared" si="5"/>
        <v>0.7401071936935253</v>
      </c>
      <c r="T55">
        <f t="shared" si="6"/>
        <v>0.7331868676351078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7.5399999999999885</v>
      </c>
      <c r="O56" s="4">
        <f t="shared" si="3"/>
        <v>107.1652659999995</v>
      </c>
      <c r="P56">
        <f t="shared" si="4"/>
        <v>0.7392878498343785</v>
      </c>
      <c r="Q56">
        <f t="shared" si="13"/>
        <v>0.7397847659231556</v>
      </c>
      <c r="R56">
        <f t="shared" si="5"/>
        <v>0.7399000627074934</v>
      </c>
      <c r="T56">
        <f t="shared" si="6"/>
        <v>0.7330279882759989</v>
      </c>
    </row>
    <row r="57" spans="3:20" ht="12.75">
      <c r="C57" s="4">
        <f aca="true" t="shared" si="14" ref="C57:C62">((A57)^3)/4</f>
        <v>0</v>
      </c>
      <c r="D57" t="e">
        <f aca="true" t="shared" si="15" ref="D57:D62">(B57-($F$58*$H$58)*((1/($G$58*($G$58-1)))*($H$58/C57)^($G$58-1)+C57/($G$58*$H$58)-1/($G$58-1))-$I$58)^2</f>
        <v>#DIV/0!</v>
      </c>
      <c r="K57" s="11" t="s">
        <v>10</v>
      </c>
      <c r="N57">
        <f t="shared" si="7"/>
        <v>7.549999999999988</v>
      </c>
      <c r="O57" s="4">
        <f t="shared" si="3"/>
        <v>107.59221874999949</v>
      </c>
      <c r="P57">
        <f t="shared" si="4"/>
        <v>0.7390647586061524</v>
      </c>
      <c r="Q57">
        <f t="shared" si="13"/>
        <v>0.7395608258605497</v>
      </c>
      <c r="R57">
        <f t="shared" si="5"/>
        <v>0.7396775515731694</v>
      </c>
      <c r="T57">
        <f t="shared" si="6"/>
        <v>0.7328478445340759</v>
      </c>
    </row>
    <row r="58" spans="3:20" ht="12.75">
      <c r="C58" s="4">
        <f t="shared" si="14"/>
        <v>0</v>
      </c>
      <c r="D58" t="e">
        <f t="shared" si="15"/>
        <v>#DIV/0!</v>
      </c>
      <c r="H58" s="4"/>
      <c r="K58">
        <f>((H58*4)^(1/3))*0.5291772083</f>
        <v>0</v>
      </c>
      <c r="N58">
        <f t="shared" si="7"/>
        <v>7.559999999999988</v>
      </c>
      <c r="O58" s="4">
        <f t="shared" si="3"/>
        <v>108.02030399999948</v>
      </c>
      <c r="P58">
        <f t="shared" si="4"/>
        <v>0.7388266387217352</v>
      </c>
      <c r="Q58">
        <f t="shared" si="13"/>
        <v>0.7393217904181683</v>
      </c>
      <c r="R58">
        <f t="shared" si="5"/>
        <v>0.7394399607746097</v>
      </c>
      <c r="T58">
        <f t="shared" si="6"/>
        <v>0.7326462256989473</v>
      </c>
    </row>
    <row r="59" spans="3:20" ht="12.75">
      <c r="C59" s="4">
        <f t="shared" si="14"/>
        <v>0</v>
      </c>
      <c r="D59" t="e">
        <f t="shared" si="15"/>
        <v>#DIV/0!</v>
      </c>
      <c r="K59" s="10" t="s">
        <v>19</v>
      </c>
      <c r="N59">
        <f t="shared" si="7"/>
        <v>7.569999999999988</v>
      </c>
      <c r="O59" s="4">
        <f t="shared" si="3"/>
        <v>108.44952324999949</v>
      </c>
      <c r="P59">
        <f t="shared" si="4"/>
        <v>0.738573794188378</v>
      </c>
      <c r="Q59">
        <f t="shared" si="13"/>
        <v>0.7390679545484417</v>
      </c>
      <c r="R59">
        <f t="shared" si="5"/>
        <v>0.7391875834423568</v>
      </c>
      <c r="T59">
        <f t="shared" si="6"/>
        <v>0.7324229197064975</v>
      </c>
    </row>
    <row r="60" spans="3:20" ht="12.75">
      <c r="C60" s="4">
        <f t="shared" si="14"/>
        <v>0</v>
      </c>
      <c r="D60" t="e">
        <f t="shared" si="15"/>
        <v>#DIV/0!</v>
      </c>
      <c r="K60">
        <f>F58*(-14710.5013544)</f>
        <v>0</v>
      </c>
      <c r="N60">
        <f t="shared" si="7"/>
        <v>7.579999999999988</v>
      </c>
      <c r="O60" s="4">
        <f t="shared" si="3"/>
        <v>108.87987799999947</v>
      </c>
      <c r="P60">
        <f t="shared" si="4"/>
        <v>0.7383065213325892</v>
      </c>
      <c r="Q60">
        <f t="shared" si="13"/>
        <v>0.7387996059613828</v>
      </c>
      <c r="R60">
        <f t="shared" si="5"/>
        <v>0.7389207055410647</v>
      </c>
      <c r="T60">
        <f t="shared" si="6"/>
        <v>0.7321777131324467</v>
      </c>
    </row>
    <row r="61" spans="3:20" ht="12.75">
      <c r="C61" s="4">
        <f t="shared" si="14"/>
        <v>0</v>
      </c>
      <c r="D61" t="e">
        <f t="shared" si="15"/>
        <v>#DIV/0!</v>
      </c>
      <c r="N61">
        <f t="shared" si="7"/>
        <v>7.589999999999987</v>
      </c>
      <c r="O61" s="4">
        <f t="shared" si="3"/>
        <v>109.31136974999946</v>
      </c>
      <c r="P61">
        <f t="shared" si="4"/>
        <v>0.7380251090021834</v>
      </c>
      <c r="Q61">
        <f t="shared" si="13"/>
        <v>0.7385170253099255</v>
      </c>
      <c r="R61">
        <f t="shared" si="5"/>
        <v>0.7386396060520996</v>
      </c>
      <c r="T61">
        <f t="shared" si="6"/>
        <v>0.7319103911858857</v>
      </c>
    </row>
    <row r="62" spans="3:20" ht="12.75">
      <c r="C62" s="4">
        <f t="shared" si="14"/>
        <v>0</v>
      </c>
      <c r="D62" t="e">
        <f t="shared" si="15"/>
        <v>#DIV/0!</v>
      </c>
      <c r="N62">
        <f t="shared" si="7"/>
        <v>7.599999999999987</v>
      </c>
      <c r="O62" s="4">
        <f t="shared" si="3"/>
        <v>109.74399999999945</v>
      </c>
      <c r="P62">
        <f t="shared" si="4"/>
        <v>0.7377298387627602</v>
      </c>
      <c r="Q62">
        <f t="shared" si="13"/>
        <v>0.7382204863702848</v>
      </c>
      <c r="R62">
        <f t="shared" si="5"/>
        <v>0.7383445571512548</v>
      </c>
      <c r="T62">
        <f t="shared" si="6"/>
        <v>0.7316207377027896</v>
      </c>
    </row>
    <row r="63" spans="3:20" ht="12.75">
      <c r="C63" s="4"/>
      <c r="D63" s="10" t="s">
        <v>8</v>
      </c>
      <c r="N63">
        <f t="shared" si="7"/>
        <v>7.609999999999987</v>
      </c>
      <c r="O63" s="4">
        <f t="shared" si="3"/>
        <v>110.17777024999944</v>
      </c>
      <c r="P63">
        <f t="shared" si="4"/>
        <v>0.7374209850887707</v>
      </c>
      <c r="Q63">
        <f t="shared" si="13"/>
        <v>0.7379102562174799</v>
      </c>
      <c r="R63">
        <f t="shared" si="5"/>
        <v>0.7380358243817183</v>
      </c>
      <c r="T63">
        <f t="shared" si="6"/>
        <v>0.7313085351395087</v>
      </c>
    </row>
    <row r="64" spans="3:20" ht="12.75">
      <c r="C64" s="4"/>
      <c r="D64" t="e">
        <f>SUM(D57:D62)</f>
        <v>#DIV/0!</v>
      </c>
      <c r="N64">
        <f t="shared" si="7"/>
        <v>7.619999999999987</v>
      </c>
      <c r="O64" s="4">
        <f t="shared" si="3"/>
        <v>110.61268199999942</v>
      </c>
      <c r="P64">
        <f t="shared" si="4"/>
        <v>0.7370988155493317</v>
      </c>
      <c r="Q64">
        <f t="shared" si="13"/>
        <v>0.7375865953961532</v>
      </c>
      <c r="R64">
        <f t="shared" si="5"/>
        <v>0.7377136668224249</v>
      </c>
      <c r="T64">
        <f t="shared" si="6"/>
        <v>0.7309735645662394</v>
      </c>
    </row>
    <row r="65" spans="3:20" ht="12.75">
      <c r="C65" s="4"/>
      <c r="N65">
        <f t="shared" si="7"/>
        <v>7.629999999999987</v>
      </c>
      <c r="O65" s="4">
        <f t="shared" si="3"/>
        <v>111.04873674999942</v>
      </c>
      <c r="P65">
        <f t="shared" si="4"/>
        <v>0.7367635909889326</v>
      </c>
      <c r="Q65">
        <f t="shared" si="13"/>
        <v>0.7372497580868204</v>
      </c>
      <c r="R65">
        <f t="shared" si="5"/>
        <v>0.7373783372519213</v>
      </c>
      <c r="T65">
        <f t="shared" si="6"/>
        <v>0.7306156056604689</v>
      </c>
    </row>
    <row r="66" spans="3:20" ht="12.75">
      <c r="C66" s="4"/>
      <c r="N66">
        <f t="shared" si="7"/>
        <v>7.639999999999986</v>
      </c>
      <c r="O66" s="4">
        <f t="shared" si="3"/>
        <v>111.4859359999994</v>
      </c>
      <c r="P66">
        <f t="shared" si="4"/>
        <v>0.7364155657031891</v>
      </c>
      <c r="Q66">
        <f t="shared" si="13"/>
        <v>0.736899992267677</v>
      </c>
      <c r="R66">
        <f t="shared" si="5"/>
        <v>0.7370300823078724</v>
      </c>
      <c r="T66">
        <f t="shared" si="6"/>
        <v>0.7302344367004021</v>
      </c>
    </row>
    <row r="67" spans="14:20" ht="12.75">
      <c r="N67">
        <f t="shared" si="7"/>
        <v>7.649999999999986</v>
      </c>
      <c r="O67" s="4">
        <f t="shared" si="3"/>
        <v>111.9242812499994</v>
      </c>
      <c r="P67">
        <f t="shared" si="4"/>
        <v>0.7360549876097783</v>
      </c>
      <c r="Q67">
        <f t="shared" si="13"/>
        <v>0.7365375398720877</v>
      </c>
      <c r="R67">
        <f t="shared" si="5"/>
        <v>0.7366691426423255</v>
      </c>
      <c r="T67">
        <f t="shared" si="6"/>
        <v>0.7298298345583621</v>
      </c>
    </row>
    <row r="68" spans="14:20" ht="12.75">
      <c r="N68">
        <f t="shared" si="7"/>
        <v>7.659999999999986</v>
      </c>
      <c r="O68" s="4">
        <f t="shared" si="3"/>
        <v>112.36377399999938</v>
      </c>
      <c r="P68">
        <f t="shared" si="4"/>
        <v>0.7356820984147001</v>
      </c>
      <c r="Q68">
        <f t="shared" si="13"/>
        <v>0.7361626369418777</v>
      </c>
      <c r="R68">
        <f t="shared" si="5"/>
        <v>0.7362957530728551</v>
      </c>
      <c r="T68">
        <f t="shared" si="6"/>
        <v>0.7294015746941711</v>
      </c>
    </row>
    <row r="69" spans="14:20" ht="12.75">
      <c r="N69">
        <f t="shared" si="7"/>
        <v>7.669999999999986</v>
      </c>
      <c r="O69" s="4">
        <f aca="true" t="shared" si="16" ref="O69:O84">((N69)^3)/4</f>
        <v>112.80441574999938</v>
      </c>
      <c r="P69">
        <f aca="true" t="shared" si="17" ref="P69:P84">($F$6*$H$6)*((1/($G$6*($G$6-1)))*($H$6/O69)^($G$6-1)+O69/($G$6*$H$6)-1/($G$6-1))+$I$6</f>
        <v>0.7352971337739932</v>
      </c>
      <c r="Q69">
        <f t="shared" si="13"/>
        <v>0.7357755137765438</v>
      </c>
      <c r="R69">
        <f aca="true" t="shared" si="18" ref="R69:R84">($F$42*$H$42)*((1/($G$42*($G$42-1)))*($H$42/O69)^($G$42-1)+O69/($G$42*$H$42)-1/($G$42-1))+$I$42</f>
        <v>0.7359101427297</v>
      </c>
      <c r="T69">
        <f aca="true" t="shared" si="19" ref="T69:T84">($F$77*$H$77)*((1/($G$77*($G$77-1)))*($H$77/O69)^($G$77-1)+O69/($G$77*$H$77)-1/($G$77-1))+$I$77</f>
        <v>0.7289494311485074</v>
      </c>
    </row>
    <row r="70" spans="14:20" ht="12.75">
      <c r="N70">
        <f>N69+0.01</f>
        <v>7.6799999999999855</v>
      </c>
      <c r="O70" s="4">
        <f t="shared" si="16"/>
        <v>113.24620799999936</v>
      </c>
      <c r="P70">
        <f t="shared" si="17"/>
        <v>0.7349003234510387</v>
      </c>
      <c r="Q70">
        <f t="shared" si="13"/>
        <v>0.7353763950784995</v>
      </c>
      <c r="R70">
        <f t="shared" si="18"/>
        <v>0.7355125351990047</v>
      </c>
      <c r="T70">
        <f t="shared" si="19"/>
        <v>0.7284731765362406</v>
      </c>
    </row>
    <row r="71" spans="14:20" ht="12.75">
      <c r="N71">
        <f aca="true" t="shared" si="20" ref="N71:N84">N70+0.01</f>
        <v>7.689999999999985</v>
      </c>
      <c r="O71" s="4">
        <f t="shared" si="16"/>
        <v>113.68915224999934</v>
      </c>
      <c r="P71">
        <f t="shared" si="17"/>
        <v>0.7344918914695774</v>
      </c>
      <c r="Q71">
        <f t="shared" si="13"/>
        <v>0.7349655000944633</v>
      </c>
      <c r="R71">
        <f t="shared" si="18"/>
        <v>0.7351031486622737</v>
      </c>
      <c r="T71">
        <f t="shared" si="19"/>
        <v>0.7279725820397441</v>
      </c>
    </row>
    <row r="72" spans="14:20" ht="12.75">
      <c r="N72">
        <f t="shared" si="20"/>
        <v>7.699999999999985</v>
      </c>
      <c r="O72" s="4">
        <f t="shared" si="16"/>
        <v>114.13324999999934</v>
      </c>
      <c r="P72">
        <f t="shared" si="17"/>
        <v>0.7340720562625594</v>
      </c>
      <c r="Q72">
        <f t="shared" si="13"/>
        <v>0.7345430427530983</v>
      </c>
      <c r="R72">
        <f t="shared" si="18"/>
        <v>0.7346821960321429</v>
      </c>
      <c r="T72">
        <f t="shared" si="19"/>
        <v>0.7274474174021843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0"/>
        <v>7.709999999999985</v>
      </c>
      <c r="O73" s="4">
        <f t="shared" si="16"/>
        <v>114.57850274999932</v>
      </c>
      <c r="P73">
        <f t="shared" si="17"/>
        <v>0.7336410308169504</v>
      </c>
      <c r="Q73">
        <f t="shared" si="13"/>
        <v>0.7341092317990073</v>
      </c>
      <c r="R73">
        <f t="shared" si="18"/>
        <v>0.73424988508457</v>
      </c>
      <c r="T73">
        <f t="shared" si="19"/>
        <v>0.7268974509207883</v>
      </c>
    </row>
    <row r="74" spans="1:20" ht="18">
      <c r="A74" s="3" t="s">
        <v>17</v>
      </c>
      <c r="C74" s="4"/>
      <c r="N74">
        <f t="shared" si="20"/>
        <v>7.719999999999985</v>
      </c>
      <c r="O74" s="4">
        <f t="shared" si="16"/>
        <v>115.02491199999932</v>
      </c>
      <c r="P74">
        <f t="shared" si="17"/>
        <v>0.7331990228146039</v>
      </c>
      <c r="Q74">
        <f t="shared" si="13"/>
        <v>0.7336642709231836</v>
      </c>
      <c r="R74">
        <f t="shared" si="18"/>
        <v>0.7338064185875437</v>
      </c>
      <c r="T74">
        <f t="shared" si="19"/>
        <v>0.7263224494400885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0"/>
        <v>7.729999999999984</v>
      </c>
      <c r="O75" s="4">
        <f t="shared" si="16"/>
        <v>115.47247924999931</v>
      </c>
      <c r="P75">
        <f t="shared" si="17"/>
        <v>0.7327462347693154</v>
      </c>
      <c r="Q75">
        <f t="shared" si="13"/>
        <v>0.7332083588900171</v>
      </c>
      <c r="R75">
        <f t="shared" si="18"/>
        <v>0.7333519944264062</v>
      </c>
      <c r="T75">
        <f t="shared" si="19"/>
        <v>0.7257221783451434</v>
      </c>
    </row>
    <row r="76" spans="1:20" ht="12.75">
      <c r="A76" s="12">
        <v>7.05</v>
      </c>
      <c r="B76">
        <v>0.719184658716472</v>
      </c>
      <c r="C76" s="4">
        <f aca="true" t="shared" si="21" ref="C76:C81">((A76)^3)/4</f>
        <v>87.60065625</v>
      </c>
      <c r="D76">
        <f aca="true" t="shared" si="22" ref="D76:D81">(B76-($F$77*$H$77)*((1/($G$77*($G$77-1)))*($H$77/C76)^($G$77-1)+C76/($G$77*$H$77)-1/($G$77-1))-$I$77)^2</f>
        <v>1.8436415670095916E-07</v>
      </c>
      <c r="K76" s="11" t="s">
        <v>10</v>
      </c>
      <c r="N76">
        <f t="shared" si="20"/>
        <v>7.739999999999984</v>
      </c>
      <c r="O76" s="4">
        <f t="shared" si="16"/>
        <v>115.92120599999929</v>
      </c>
      <c r="P76">
        <f t="shared" si="17"/>
        <v>0.7322828641601641</v>
      </c>
      <c r="Q76">
        <f t="shared" si="13"/>
        <v>0.7327416896609482</v>
      </c>
      <c r="R76">
        <f t="shared" si="18"/>
        <v>0.7328868057258833</v>
      </c>
      <c r="T76">
        <f t="shared" si="19"/>
        <v>0.7250964015547381</v>
      </c>
    </row>
    <row r="77" spans="1:20" ht="12.75">
      <c r="A77">
        <v>7.2</v>
      </c>
      <c r="B77">
        <v>0.729127336059719</v>
      </c>
      <c r="C77" s="4">
        <f t="shared" si="21"/>
        <v>93.31200000000001</v>
      </c>
      <c r="D77">
        <f t="shared" si="22"/>
        <v>1.754729391835188E-06</v>
      </c>
      <c r="F77">
        <v>-0.01166151396775302</v>
      </c>
      <c r="G77">
        <v>-1.528929426937</v>
      </c>
      <c r="H77" s="4">
        <v>103.66313661131038</v>
      </c>
      <c r="I77">
        <v>0.7337219475758802</v>
      </c>
      <c r="K77">
        <f>((H77*4)^(1/3))*0.5291772083</f>
        <v>3.946049932492345</v>
      </c>
      <c r="N77">
        <f t="shared" si="20"/>
        <v>7.749999999999984</v>
      </c>
      <c r="O77" s="4">
        <f t="shared" si="16"/>
        <v>116.37109374999928</v>
      </c>
      <c r="P77">
        <f t="shared" si="17"/>
        <v>0.7318091035612482</v>
      </c>
      <c r="Q77">
        <f t="shared" si="13"/>
        <v>0.7322644525148665</v>
      </c>
      <c r="R77">
        <f t="shared" si="18"/>
        <v>0.7324110409689136</v>
      </c>
      <c r="T77">
        <f t="shared" si="19"/>
        <v>0.7244448815145587</v>
      </c>
    </row>
    <row r="78" spans="1:20" ht="12.75">
      <c r="A78">
        <v>7.35</v>
      </c>
      <c r="B78">
        <v>0.731456924700012</v>
      </c>
      <c r="C78" s="4">
        <f t="shared" si="21"/>
        <v>99.26634374999999</v>
      </c>
      <c r="D78">
        <f t="shared" si="22"/>
        <v>1.4062098369864915E-06</v>
      </c>
      <c r="K78" s="10" t="s">
        <v>19</v>
      </c>
      <c r="N78">
        <f t="shared" si="20"/>
        <v>7.759999999999984</v>
      </c>
      <c r="O78" s="4">
        <f t="shared" si="16"/>
        <v>116.82214399999927</v>
      </c>
      <c r="P78">
        <f t="shared" si="17"/>
        <v>0.7313251407679171</v>
      </c>
      <c r="Q78">
        <f t="shared" si="13"/>
        <v>0.7317768321653396</v>
      </c>
      <c r="R78">
        <f t="shared" si="18"/>
        <v>0.731924884112362</v>
      </c>
      <c r="T78">
        <f t="shared" si="19"/>
        <v>0.7237673791903465</v>
      </c>
    </row>
    <row r="79" spans="1:20" ht="12.75">
      <c r="A79">
        <v>7.5</v>
      </c>
      <c r="B79">
        <v>0.733425851242146</v>
      </c>
      <c r="C79" s="4">
        <f t="shared" si="21"/>
        <v>105.46875</v>
      </c>
      <c r="D79">
        <f t="shared" si="22"/>
        <v>1.2578767835600525E-08</v>
      </c>
      <c r="K79">
        <f>F77*(-14710.5013544)</f>
        <v>171.54671701698533</v>
      </c>
      <c r="N79">
        <f t="shared" si="20"/>
        <v>7.769999999999984</v>
      </c>
      <c r="O79" s="4">
        <f t="shared" si="16"/>
        <v>117.27435824999925</v>
      </c>
      <c r="P79">
        <f t="shared" si="17"/>
        <v>0.7308311589195965</v>
      </c>
      <c r="Q79">
        <f t="shared" si="13"/>
        <v>0.7312790088747622</v>
      </c>
      <c r="R79">
        <f t="shared" si="18"/>
        <v>0.7314285146997064</v>
      </c>
      <c r="T79">
        <f t="shared" si="19"/>
        <v>0.7230636540610292</v>
      </c>
    </row>
    <row r="80" spans="1:20" ht="12.75">
      <c r="A80">
        <v>7.65</v>
      </c>
      <c r="B80">
        <v>0.73045943247331</v>
      </c>
      <c r="C80" s="4">
        <f t="shared" si="21"/>
        <v>111.92428125000002</v>
      </c>
      <c r="D80">
        <f t="shared" si="22"/>
        <v>3.9639353450741315E-07</v>
      </c>
      <c r="N80">
        <f t="shared" si="20"/>
        <v>7.779999999999983</v>
      </c>
      <c r="O80" s="4">
        <f t="shared" si="16"/>
        <v>117.72773799999925</v>
      </c>
      <c r="P80">
        <f t="shared" si="17"/>
        <v>0.7303273366193055</v>
      </c>
      <c r="Q80">
        <f t="shared" si="13"/>
        <v>0.7307711585655089</v>
      </c>
      <c r="R80">
        <f t="shared" si="18"/>
        <v>0.7309221079707775</v>
      </c>
      <c r="T80">
        <f t="shared" si="19"/>
        <v>0.7223334641118263</v>
      </c>
    </row>
    <row r="81" spans="1:20" ht="12.75">
      <c r="A81">
        <v>7.8</v>
      </c>
      <c r="B81">
        <v>0.720565823017409</v>
      </c>
      <c r="C81" s="4">
        <f t="shared" si="21"/>
        <v>118.63799999999999</v>
      </c>
      <c r="D81">
        <f t="shared" si="22"/>
        <v>5.147960174435259E-08</v>
      </c>
      <c r="N81">
        <f t="shared" si="20"/>
        <v>7.789999999999983</v>
      </c>
      <c r="O81" s="4">
        <f t="shared" si="16"/>
        <v>118.18228474999924</v>
      </c>
      <c r="P81">
        <f t="shared" si="17"/>
        <v>0.7298138480499574</v>
      </c>
      <c r="Q81">
        <f t="shared" si="13"/>
        <v>0.7302534529281743</v>
      </c>
      <c r="R81">
        <f t="shared" si="18"/>
        <v>0.7304058349686352</v>
      </c>
      <c r="T81">
        <f t="shared" si="19"/>
        <v>0.721576565827335</v>
      </c>
    </row>
    <row r="82" spans="3:20" ht="12.75">
      <c r="C82" s="4"/>
      <c r="D82" s="10" t="s">
        <v>8</v>
      </c>
      <c r="N82">
        <f t="shared" si="20"/>
        <v>7.799999999999983</v>
      </c>
      <c r="O82" s="4">
        <f t="shared" si="16"/>
        <v>118.63799999999922</v>
      </c>
      <c r="P82">
        <f t="shared" si="17"/>
        <v>0.7292908630875344</v>
      </c>
      <c r="Q82">
        <f t="shared" si="13"/>
        <v>0.729726059526979</v>
      </c>
      <c r="R82">
        <f t="shared" si="18"/>
        <v>0.729879862643657</v>
      </c>
      <c r="T82">
        <f t="shared" si="19"/>
        <v>0.7207927141845906</v>
      </c>
    </row>
    <row r="83" spans="3:20" ht="12.75">
      <c r="C83" s="4"/>
      <c r="D83">
        <f>SUM(D76:D81)</f>
        <v>3.8057552896100047E-06</v>
      </c>
      <c r="N83">
        <f t="shared" si="20"/>
        <v>7.809999999999983</v>
      </c>
      <c r="O83" s="4">
        <f t="shared" si="16"/>
        <v>119.09488524999921</v>
      </c>
      <c r="P83">
        <f t="shared" si="17"/>
        <v>0.728758547411226</v>
      </c>
      <c r="Q83">
        <f t="shared" si="13"/>
        <v>0.7291891419024188</v>
      </c>
      <c r="R83">
        <f t="shared" si="18"/>
        <v>0.7293443539549174</v>
      </c>
      <c r="T83">
        <f t="shared" si="19"/>
        <v>0.7199816626461052</v>
      </c>
    </row>
    <row r="84" spans="3:20" ht="12.75">
      <c r="C84" s="4"/>
      <c r="N84">
        <f t="shared" si="20"/>
        <v>7.8199999999999825</v>
      </c>
      <c r="O84" s="4">
        <f t="shared" si="16"/>
        <v>119.5529419999992</v>
      </c>
      <c r="P84">
        <f t="shared" si="17"/>
        <v>0.7282170626106134</v>
      </c>
      <c r="Q84">
        <f t="shared" si="13"/>
        <v>0.728642859671236</v>
      </c>
      <c r="R84">
        <f t="shared" si="18"/>
        <v>0.7287994679689297</v>
      </c>
      <c r="T84">
        <f t="shared" si="19"/>
        <v>0.7191431631528828</v>
      </c>
    </row>
    <row r="85" spans="3:15" ht="12.75">
      <c r="C85" s="4"/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2005-07-25T20:32:49Z</dcterms:modified>
  <cp:category/>
  <cp:version/>
  <cp:contentType/>
  <cp:contentStatus/>
</cp:coreProperties>
</file>