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NaBr_Na27g6" localSheetId="0">'Sheet1'!$A$76:$B$81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<sst xmlns="http://schemas.openxmlformats.org/spreadsheetml/2006/main" count="68" uniqueCount="24">
  <si>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</si>
  <si>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</si>
  <si>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</si>
  <si>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</si>
  <si>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</si>
  <si>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</si>
  <si>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</si>
  <si>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</si>
  <si>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</si>
  <si>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</si>
  <si>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</si>
  <si>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</si>
  <si>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</si>
  <si>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</si>
  <si>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</si>
  <si>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</si>
  <si>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</si>
  <si>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</si>
  <si>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</si>
  <si>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</si>
  <si>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</si>
  <si>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</si>
  <si>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 xml:space="preserve">NaBr: Br(rc) 2.9 (c c c v c c v v):  Na(rc) 2.7 (c v v v v):  </t>
  </si>
  <si>
    <t>BM (Gpa)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</si>
</sst>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22"/>
      <name val="Arial"/>
      <family val="0"/>
    </font>
    <font>
      <b/>
      <sz val="1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58343642"/>
        <c:axId val="55330731"/>
      </c:scatterChart>
      <c:valAx>
        <c:axId val="5834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30731"/>
        <c:crosses val="autoZero"/>
        <c:crossBetween val="midCat"/>
        <c:dispUnits/>
      </c:valAx>
      <c:valAx>
        <c:axId val="55330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3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825"/>
          <c:w val="0.88225"/>
          <c:h val="0.75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8214532"/>
        <c:axId val="52604197"/>
      </c:scatterChart>
      <c:valAx>
        <c:axId val="282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04197"/>
        <c:crosses val="autoZero"/>
        <c:crossBetween val="midCat"/>
        <c:dispUnits/>
      </c:valAx>
      <c:valAx>
        <c:axId val="5260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14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3675726"/>
        <c:axId val="33081535"/>
      </c:scatterChart>
      <c:valAx>
        <c:axId val="3675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81535"/>
        <c:crosses val="autoZero"/>
        <c:crossBetween val="midCat"/>
        <c:dispUnits/>
      </c:valAx>
      <c:valAx>
        <c:axId val="330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5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NaBr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1"/>
          <c:order val="1"/>
          <c:tx>
            <c:v>Fit-G=9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3"/>
          <c:order val="2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4"/>
          <c:order val="3"/>
          <c:tx>
            <c:v>G=9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6"/>
          <c:order val="4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5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6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7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29298360"/>
        <c:axId val="62358649"/>
      </c:scatterChart>
      <c:valAx>
        <c:axId val="292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58649"/>
        <c:crosses val="autoZero"/>
        <c:crossBetween val="midCat"/>
        <c:dispUnits/>
      </c:valAx>
      <c:valAx>
        <c:axId val="6235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8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24356930"/>
        <c:axId val="17885779"/>
      </c:scatterChart>
      <c:valAx>
        <c:axId val="2435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779"/>
        <c:crosses val="autoZero"/>
        <c:crossBetween val="midCat"/>
        <c:dispUnits/>
      </c:valAx>
      <c:valAx>
        <c:axId val="1788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56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26754284"/>
        <c:axId val="39461965"/>
      </c:scatterChart>
      <c:valAx>
        <c:axId val="26754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1965"/>
        <c:crosses val="autoZero"/>
        <c:crossBetween val="midCat"/>
        <c:dispUnits/>
      </c:valAx>
      <c:valAx>
        <c:axId val="3946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4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7528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42</xdr:row>
      <xdr:rowOff>47625</xdr:rowOff>
    </xdr:from>
    <xdr:to>
      <xdr:col>9</xdr:col>
      <xdr:colOff>504825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3581400" y="704850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59</xdr:row>
      <xdr:rowOff>0</xdr:rowOff>
    </xdr:from>
    <xdr:to>
      <xdr:col>10</xdr:col>
      <xdr:colOff>561975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3771900" y="98202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133350</xdr:rowOff>
    </xdr:from>
    <xdr:to>
      <xdr:col>12</xdr:col>
      <xdr:colOff>447675</xdr:colOff>
      <xdr:row>129</xdr:row>
      <xdr:rowOff>133350</xdr:rowOff>
    </xdr:to>
    <xdr:graphicFrame>
      <xdr:nvGraphicFramePr>
        <xdr:cNvPr id="4" name="Chart 4"/>
        <xdr:cNvGraphicFramePr/>
      </xdr:nvGraphicFramePr>
      <xdr:xfrm>
        <a:off x="0" y="15363825"/>
        <a:ext cx="88296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7528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79</xdr:row>
      <xdr:rowOff>104775</xdr:rowOff>
    </xdr:from>
    <xdr:to>
      <xdr:col>10</xdr:col>
      <xdr:colOff>314325</xdr:colOff>
      <xdr:row>91</xdr:row>
      <xdr:rowOff>104775</xdr:rowOff>
    </xdr:to>
    <xdr:graphicFrame>
      <xdr:nvGraphicFramePr>
        <xdr:cNvPr id="6" name="Chart 11"/>
        <xdr:cNvGraphicFramePr/>
      </xdr:nvGraphicFramePr>
      <xdr:xfrm>
        <a:off x="3524250" y="13230225"/>
        <a:ext cx="3952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C1">
      <selection activeCell="L5" sqref="L5:L86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10.5</v>
      </c>
      <c r="O4" s="4">
        <f aca="true" t="shared" si="0" ref="O4:O19">((N4)^3)/4</f>
        <v>289.40625</v>
      </c>
      <c r="P4">
        <f aca="true" t="shared" si="1" ref="P4:P35">($F$6*$H$6)*((1/($G$6*($G$6-1)))*($H$6/O4)^($G$6-1)+O4/($G$6*$H$6)-1/($G$6-1))+$I$6</f>
        <v>0.48960905838942653</v>
      </c>
      <c r="Q4">
        <f aca="true" t="shared" si="2" ref="Q4:Q35">($F$24*$H$24)*((1/($G$24*($G$24-1)))*($H$24/O4)^($G$24-1)+O4/($G$24*$H$24)-1/($G$24-1))+$I$24</f>
        <v>0.48962667784965713</v>
      </c>
      <c r="R4">
        <f>($F$42*$H$42)*((1/($G$42*($G$42-1)))*($H$42/O4)^($G$42-1)+O4/($G$42*$H$42)-1/($G$42-1))+$I$42</f>
        <v>0.4896300899933721</v>
      </c>
      <c r="T4">
        <f>($F$77*$H$77)*((1/($G$77*($G$77-1)))*($H$77/O4)^($G$77-1)+O4/($G$77*$H$77)-1/($G$77-1))+$I$77</f>
        <v>0.4877569373465348</v>
      </c>
    </row>
    <row r="5" spans="1:20" ht="12.75">
      <c r="A5">
        <v>10.62</v>
      </c>
      <c r="B5">
        <v>0.49265181838382</v>
      </c>
      <c r="C5" s="4">
        <f aca="true" t="shared" si="3" ref="C5:C10">((A5)^3)/4</f>
        <v>299.4425819999999</v>
      </c>
      <c r="D5">
        <f aca="true" t="shared" si="4" ref="D5:D10">(B5-($F$6*$H$6)*((1/($G$6*($G$6-1)))*($H$6/C5)^($G$6-1)+C5/($G$6*$H$6)-1/($G$6-1))-$I$6)^2</f>
        <v>6.90733275337689E-11</v>
      </c>
      <c r="K5">
        <f>((H6*4)^(1/3))*0.5291772083</f>
        <v>5.824224877600235</v>
      </c>
      <c r="N5">
        <f>N4+0.01</f>
        <v>10.51</v>
      </c>
      <c r="O5" s="4">
        <f t="shared" si="0"/>
        <v>290.23391275</v>
      </c>
      <c r="P5">
        <f t="shared" si="1"/>
        <v>0.489904183332109</v>
      </c>
      <c r="Q5">
        <f t="shared" si="2"/>
        <v>0.4899223187288242</v>
      </c>
      <c r="R5">
        <f aca="true" t="shared" si="5" ref="R5:R68">($F$42*$H$42)*((1/($G$42*($G$42-1)))*($H$42/O5)^($G$42-1)+O5/($G$42*$H$42)-1/($G$42-1))+$I$42</f>
        <v>0.48992562517903193</v>
      </c>
      <c r="T5">
        <f aca="true" t="shared" si="6" ref="T5:T68">($F$77*$H$77)*((1/($G$77*($G$77-1)))*($H$77/O5)^($G$77-1)+O5/($G$77*$H$77)-1/($G$77-1))+$I$77</f>
        <v>0.4881019996223967</v>
      </c>
    </row>
    <row r="6" spans="1:20" ht="12.75">
      <c r="A6">
        <v>10.84</v>
      </c>
      <c r="B6">
        <v>0.495841215163296</v>
      </c>
      <c r="C6" s="4">
        <f t="shared" si="3"/>
        <v>318.440176</v>
      </c>
      <c r="D6">
        <f t="shared" si="4"/>
        <v>1.2483719117194762E-09</v>
      </c>
      <c r="F6">
        <v>-0.0017723994616883913</v>
      </c>
      <c r="G6">
        <v>4.923236826506768</v>
      </c>
      <c r="H6" s="4">
        <v>333.31205512710716</v>
      </c>
      <c r="I6">
        <v>0.4964500379224203</v>
      </c>
      <c r="K6" s="10" t="s">
        <v>23</v>
      </c>
      <c r="N6">
        <f aca="true" t="shared" si="7" ref="N6:N69">N5+0.01</f>
        <v>10.52</v>
      </c>
      <c r="O6" s="4">
        <f t="shared" si="0"/>
        <v>291.06315199999995</v>
      </c>
      <c r="P6">
        <f t="shared" si="1"/>
        <v>0.49019157824730564</v>
      </c>
      <c r="Q6">
        <f t="shared" si="2"/>
        <v>0.4902102059760157</v>
      </c>
      <c r="R6">
        <f t="shared" si="5"/>
        <v>0.4902134086961508</v>
      </c>
      <c r="T6">
        <f t="shared" si="6"/>
        <v>0.48843750259508906</v>
      </c>
    </row>
    <row r="7" spans="1:20" ht="12.75">
      <c r="A7">
        <v>11.06</v>
      </c>
      <c r="B7">
        <v>0.496335915656346</v>
      </c>
      <c r="C7" s="4">
        <f t="shared" si="3"/>
        <v>338.2247540000001</v>
      </c>
      <c r="D7">
        <f t="shared" si="4"/>
        <v>2.6806221842006572E-09</v>
      </c>
      <c r="K7">
        <f>F6*(-14710.5013544)</f>
        <v>26.07288468170491</v>
      </c>
      <c r="N7">
        <f t="shared" si="7"/>
        <v>10.53</v>
      </c>
      <c r="O7" s="4">
        <f t="shared" si="0"/>
        <v>291.89396924999994</v>
      </c>
      <c r="P7">
        <f t="shared" si="1"/>
        <v>0.4904713357785516</v>
      </c>
      <c r="Q7">
        <f t="shared" si="2"/>
        <v>0.4904904329291695</v>
      </c>
      <c r="R7">
        <f t="shared" si="5"/>
        <v>0.49049353385866895</v>
      </c>
      <c r="T7">
        <f t="shared" si="6"/>
        <v>0.48876358762693406</v>
      </c>
    </row>
    <row r="8" spans="1:20" ht="12.75">
      <c r="A8">
        <v>11.28</v>
      </c>
      <c r="B8">
        <v>0.494977035202965</v>
      </c>
      <c r="C8" s="4">
        <f t="shared" si="3"/>
        <v>358.8122879999999</v>
      </c>
      <c r="D8">
        <f t="shared" si="4"/>
        <v>6.531368256755338E-10</v>
      </c>
      <c r="N8">
        <f t="shared" si="7"/>
        <v>10.54</v>
      </c>
      <c r="O8" s="4">
        <f t="shared" si="0"/>
        <v>292.7263659999999</v>
      </c>
      <c r="P8">
        <f t="shared" si="1"/>
        <v>0.4907435472702542</v>
      </c>
      <c r="Q8">
        <f t="shared" si="2"/>
        <v>0.49076309161269865</v>
      </c>
      <c r="R8">
        <f t="shared" si="5"/>
        <v>0.4907660926673351</v>
      </c>
      <c r="T8">
        <f t="shared" si="6"/>
        <v>0.4890803937248123</v>
      </c>
    </row>
    <row r="9" spans="1:20" ht="12.75">
      <c r="A9">
        <v>11.5</v>
      </c>
      <c r="B9">
        <v>0.491906941732054</v>
      </c>
      <c r="C9" s="4">
        <f t="shared" si="3"/>
        <v>380.21875</v>
      </c>
      <c r="D9">
        <f t="shared" si="4"/>
        <v>1.935494209114846E-11</v>
      </c>
      <c r="N9">
        <f t="shared" si="7"/>
        <v>10.549999999999999</v>
      </c>
      <c r="O9" s="4">
        <f t="shared" si="0"/>
        <v>293.5603437499999</v>
      </c>
      <c r="P9">
        <f t="shared" si="1"/>
        <v>0.49100830278701274</v>
      </c>
      <c r="Q9">
        <f t="shared" si="2"/>
        <v>0.49102827275709254</v>
      </c>
      <c r="R9">
        <f t="shared" si="5"/>
        <v>0.49103117582930234</v>
      </c>
      <c r="T9">
        <f t="shared" si="6"/>
        <v>0.48938805758145776</v>
      </c>
    </row>
    <row r="10" spans="1:20" ht="12.75">
      <c r="A10">
        <v>11.72</v>
      </c>
      <c r="B10">
        <v>0.487537959238125</v>
      </c>
      <c r="C10" s="4">
        <f t="shared" si="3"/>
        <v>402.4601120000001</v>
      </c>
      <c r="D10">
        <f t="shared" si="4"/>
        <v>2.706513572387117E-11</v>
      </c>
      <c r="N10">
        <f t="shared" si="7"/>
        <v>10.559999999999999</v>
      </c>
      <c r="O10" s="4">
        <f t="shared" si="0"/>
        <v>294.39590399999986</v>
      </c>
      <c r="P10">
        <f t="shared" si="1"/>
        <v>0.49126569113263296</v>
      </c>
      <c r="Q10">
        <f t="shared" si="2"/>
        <v>0.49128606581820594</v>
      </c>
      <c r="R10">
        <f t="shared" si="5"/>
        <v>0.49128887277741257</v>
      </c>
      <c r="T10">
        <f t="shared" si="6"/>
        <v>0.4896867136159892</v>
      </c>
    </row>
    <row r="11" spans="3:20" ht="12.75">
      <c r="C11" s="4"/>
      <c r="D11" s="10" t="s">
        <v>8</v>
      </c>
      <c r="N11">
        <f t="shared" si="7"/>
        <v>10.569999999999999</v>
      </c>
      <c r="O11" s="4">
        <f t="shared" si="0"/>
        <v>295.23304824999985</v>
      </c>
      <c r="P11">
        <f t="shared" si="1"/>
        <v>0.49151579986884225</v>
      </c>
      <c r="Q11">
        <f t="shared" si="2"/>
        <v>0.4915365589962434</v>
      </c>
      <c r="R11">
        <f t="shared" si="5"/>
        <v>0.491539271689176</v>
      </c>
      <c r="T11">
        <f t="shared" si="6"/>
        <v>0.48997649401369553</v>
      </c>
    </row>
    <row r="12" spans="3:20" ht="12.75">
      <c r="C12" s="4"/>
      <c r="D12">
        <f>SUM(D5:D10)</f>
        <v>4.697624326944456E-09</v>
      </c>
      <c r="N12">
        <f t="shared" si="7"/>
        <v>10.579999999999998</v>
      </c>
      <c r="O12" s="4">
        <f t="shared" si="0"/>
        <v>296.0717779999999</v>
      </c>
      <c r="P12">
        <f t="shared" si="1"/>
        <v>0.4917587153337083</v>
      </c>
      <c r="Q12">
        <f t="shared" si="2"/>
        <v>0.4917798392544427</v>
      </c>
      <c r="R12">
        <f t="shared" si="5"/>
        <v>0.49178245950545013</v>
      </c>
      <c r="T12">
        <f t="shared" si="6"/>
        <v>0.49025752876508705</v>
      </c>
    </row>
    <row r="13" spans="14:20" ht="12.75">
      <c r="N13">
        <f t="shared" si="7"/>
        <v>10.589999999999998</v>
      </c>
      <c r="O13" s="4">
        <f t="shared" si="0"/>
        <v>296.9120947499998</v>
      </c>
      <c r="P13">
        <f t="shared" si="1"/>
        <v>0.4919945226597691</v>
      </c>
      <c r="Q13">
        <f t="shared" si="2"/>
        <v>0.49201599233746374</v>
      </c>
      <c r="R13">
        <f t="shared" si="5"/>
        <v>0.4920185219488238</v>
      </c>
      <c r="T13">
        <f t="shared" si="6"/>
        <v>0.49052994570422886</v>
      </c>
    </row>
    <row r="14" spans="14:20" ht="12.75">
      <c r="N14">
        <f t="shared" si="7"/>
        <v>10.599999999999998</v>
      </c>
      <c r="O14" s="4">
        <f t="shared" si="0"/>
        <v>297.75399999999985</v>
      </c>
      <c r="P14">
        <f t="shared" si="1"/>
        <v>0.49222330579187634</v>
      </c>
      <c r="Q14">
        <f t="shared" si="2"/>
        <v>0.4922451027894867</v>
      </c>
      <c r="R14">
        <f t="shared" si="5"/>
        <v>0.4922475435417108</v>
      </c>
      <c r="T14">
        <f t="shared" si="6"/>
        <v>0.49079387054636936</v>
      </c>
    </row>
    <row r="15" spans="14:20" ht="12.75">
      <c r="N15">
        <f t="shared" si="7"/>
        <v>10.609999999999998</v>
      </c>
      <c r="O15" s="4">
        <f t="shared" si="0"/>
        <v>298.5974952499998</v>
      </c>
      <c r="P15">
        <f t="shared" si="1"/>
        <v>0.49244514750475876</v>
      </c>
      <c r="Q15">
        <f t="shared" si="2"/>
        <v>0.4924672539720243</v>
      </c>
      <c r="R15">
        <f t="shared" si="5"/>
        <v>0.4924696076241578</v>
      </c>
      <c r="T15">
        <f t="shared" si="6"/>
        <v>0.49104942692487724</v>
      </c>
    </row>
    <row r="16" spans="14:20" ht="12.75">
      <c r="N16">
        <f t="shared" si="7"/>
        <v>10.619999999999997</v>
      </c>
      <c r="O16" s="4">
        <f t="shared" si="0"/>
        <v>299.4425819999998</v>
      </c>
      <c r="P16">
        <f t="shared" si="1"/>
        <v>0.49266012942030973</v>
      </c>
      <c r="Q16">
        <f t="shared" si="2"/>
        <v>0.49268252808145413</v>
      </c>
      <c r="R16">
        <f t="shared" si="5"/>
        <v>0.49268479637137236</v>
      </c>
      <c r="T16">
        <f t="shared" si="6"/>
        <v>0.4912967364275006</v>
      </c>
    </row>
    <row r="17" spans="14:20" ht="12.75">
      <c r="N17">
        <f t="shared" si="7"/>
        <v>10.629999999999997</v>
      </c>
      <c r="O17" s="4">
        <f t="shared" si="0"/>
        <v>300.28926174999975</v>
      </c>
      <c r="P17">
        <f t="shared" si="1"/>
        <v>0.49286833202460295</v>
      </c>
      <c r="Q17">
        <f t="shared" si="2"/>
        <v>0.4928910061662741</v>
      </c>
      <c r="R17">
        <f t="shared" si="5"/>
        <v>0.49289319081097366</v>
      </c>
      <c r="T17">
        <f t="shared" si="6"/>
        <v>0.49153591863196155</v>
      </c>
    </row>
    <row r="18" spans="14:20" ht="12.75">
      <c r="N18">
        <f t="shared" si="7"/>
        <v>10.639999999999997</v>
      </c>
      <c r="O18" s="4">
        <f t="shared" si="0"/>
        <v>301.1375359999997</v>
      </c>
      <c r="P18">
        <f t="shared" si="1"/>
        <v>0.4930698346846419</v>
      </c>
      <c r="Q18">
        <f t="shared" si="2"/>
        <v>0.4930927681440873</v>
      </c>
      <c r="R18">
        <f t="shared" si="5"/>
        <v>0.49309487083997344</v>
      </c>
      <c r="T18">
        <f t="shared" si="6"/>
        <v>0.49176709114089856</v>
      </c>
    </row>
    <row r="19" spans="14:20" ht="12.75">
      <c r="N19">
        <f t="shared" si="7"/>
        <v>10.649999999999997</v>
      </c>
      <c r="O19" s="4">
        <f t="shared" si="0"/>
        <v>301.9874062499997</v>
      </c>
      <c r="P19">
        <f t="shared" si="1"/>
        <v>0.49326471566484625</v>
      </c>
      <c r="Q19">
        <f t="shared" si="2"/>
        <v>0.4932878928183188</v>
      </c>
      <c r="R19">
        <f t="shared" si="5"/>
        <v>0.4932899152414886</v>
      </c>
      <c r="T19">
        <f t="shared" si="6"/>
        <v>0.49199036961616943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10.659999999999997</v>
      </c>
      <c r="O20" s="4">
        <f>((N20)^3)/4</f>
        <v>302.8388739999997</v>
      </c>
      <c r="P20">
        <f t="shared" si="1"/>
        <v>0.49345305214328106</v>
      </c>
      <c r="Q20">
        <f t="shared" si="2"/>
        <v>0.49347645789467126</v>
      </c>
      <c r="R20">
        <f t="shared" si="5"/>
        <v>0.49347840170119234</v>
      </c>
      <c r="T20">
        <f t="shared" si="6"/>
        <v>0.4922058678125271</v>
      </c>
    </row>
    <row r="21" spans="1:20" ht="18">
      <c r="A21" s="3" t="s">
        <v>13</v>
      </c>
      <c r="C21" s="4"/>
      <c r="N21">
        <f t="shared" si="7"/>
        <v>10.669999999999996</v>
      </c>
      <c r="O21" s="4">
        <f aca="true" t="shared" si="8" ref="O21:O84">((N21)^3)/4</f>
        <v>303.69194074999973</v>
      </c>
      <c r="P21">
        <f t="shared" si="1"/>
        <v>0.4936349202276312</v>
      </c>
      <c r="Q21">
        <f t="shared" si="2"/>
        <v>0.4936585399973212</v>
      </c>
      <c r="R21">
        <f t="shared" si="5"/>
        <v>0.49366040682350687</v>
      </c>
      <c r="T21">
        <f t="shared" si="6"/>
        <v>0.4924136976106801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7"/>
        <v>10.679999999999996</v>
      </c>
      <c r="O22" s="4">
        <f t="shared" si="8"/>
        <v>304.54660799999965</v>
      </c>
      <c r="P22">
        <f t="shared" si="1"/>
        <v>0.4938103949709272</v>
      </c>
      <c r="Q22">
        <f t="shared" si="2"/>
        <v>0.49383421468486227</v>
      </c>
      <c r="R22">
        <f t="shared" si="5"/>
        <v>0.4938360061475422</v>
      </c>
      <c r="T22">
        <f t="shared" si="6"/>
        <v>0.49261396904974997</v>
      </c>
    </row>
    <row r="23" spans="1:20" ht="12.75">
      <c r="A23">
        <v>10.62</v>
      </c>
      <c r="B23">
        <v>0.492675759919507</v>
      </c>
      <c r="C23" s="4">
        <f aca="true" t="shared" si="9" ref="C23:C28">((A23)^3)/4</f>
        <v>299.4425819999999</v>
      </c>
      <c r="D23">
        <f aca="true" t="shared" si="10" ref="D23:D28">(B23-($F$24*$H$24)*((1/($G$24*($G$24-1)))*($H$24/C23)^($G$24-1)+C23/($G$24*$H$24)-1/($G$24-1))-$I$24)^2</f>
        <v>4.580801614309601E-11</v>
      </c>
      <c r="K23">
        <f>((H24*4)^(1/3))*0.5291772083</f>
        <v>5.824174860658626</v>
      </c>
      <c r="N23">
        <f t="shared" si="7"/>
        <v>10.689999999999996</v>
      </c>
      <c r="O23" s="4">
        <f t="shared" si="8"/>
        <v>305.4028772499997</v>
      </c>
      <c r="P23">
        <f t="shared" si="1"/>
        <v>0.4939795503870246</v>
      </c>
      <c r="Q23">
        <f t="shared" si="2"/>
        <v>0.49400355646599853</v>
      </c>
      <c r="R23">
        <f t="shared" si="5"/>
        <v>0.4940052741627857</v>
      </c>
      <c r="T23">
        <f t="shared" si="6"/>
        <v>0.49280679035913666</v>
      </c>
    </row>
    <row r="24" spans="1:20" ht="12.75">
      <c r="A24">
        <v>10.84</v>
      </c>
      <c r="B24">
        <v>0.495866697258293</v>
      </c>
      <c r="C24" s="4">
        <f t="shared" si="9"/>
        <v>318.440176</v>
      </c>
      <c r="D24">
        <f t="shared" si="10"/>
        <v>1.2486551308054832E-09</v>
      </c>
      <c r="F24">
        <v>-0.0017734700832026278</v>
      </c>
      <c r="G24">
        <v>4.941186089734124</v>
      </c>
      <c r="H24" s="4">
        <v>333.3034680068734</v>
      </c>
      <c r="I24">
        <v>0.49647532583746146</v>
      </c>
      <c r="K24" s="10" t="s">
        <v>23</v>
      </c>
      <c r="N24">
        <f t="shared" si="7"/>
        <v>10.699999999999996</v>
      </c>
      <c r="O24" s="4">
        <f t="shared" si="8"/>
        <v>306.26074999999963</v>
      </c>
      <c r="P24">
        <f t="shared" si="1"/>
        <v>0.49414245946584306</v>
      </c>
      <c r="Q24">
        <f t="shared" si="2"/>
        <v>0.4941666388149921</v>
      </c>
      <c r="R24">
        <f t="shared" si="5"/>
        <v>0.49416828432454607</v>
      </c>
      <c r="T24">
        <f t="shared" si="6"/>
        <v>0.49299226798980367</v>
      </c>
    </row>
    <row r="25" spans="1:20" ht="12.75">
      <c r="A25">
        <v>11.06</v>
      </c>
      <c r="B25">
        <v>0.496364682537319</v>
      </c>
      <c r="C25" s="4">
        <f t="shared" si="9"/>
        <v>338.2247540000001</v>
      </c>
      <c r="D25">
        <f t="shared" si="10"/>
        <v>2.3084945549565295E-09</v>
      </c>
      <c r="K25">
        <f>F24*(-14710.5013544)</f>
        <v>26.088634060940137</v>
      </c>
      <c r="N25">
        <f t="shared" si="7"/>
        <v>10.709999999999996</v>
      </c>
      <c r="O25" s="4">
        <f t="shared" si="8"/>
        <v>307.1202277499996</v>
      </c>
      <c r="P25">
        <f t="shared" si="1"/>
        <v>0.494299194188367</v>
      </c>
      <c r="Q25">
        <f t="shared" si="2"/>
        <v>0.49432353418686986</v>
      </c>
      <c r="R25">
        <f t="shared" si="5"/>
        <v>0.49432510906915555</v>
      </c>
      <c r="T25">
        <f t="shared" si="6"/>
        <v>0.49317050664499346</v>
      </c>
    </row>
    <row r="26" spans="1:20" ht="12.75">
      <c r="A26">
        <v>11.28</v>
      </c>
      <c r="B26">
        <v>0.494998063491835</v>
      </c>
      <c r="C26" s="4">
        <f t="shared" si="9"/>
        <v>358.8122879999999</v>
      </c>
      <c r="D26">
        <f t="shared" si="10"/>
        <v>5.085281343170277E-10</v>
      </c>
      <c r="N26">
        <f t="shared" si="7"/>
        <v>10.719999999999995</v>
      </c>
      <c r="O26" s="4">
        <f t="shared" si="8"/>
        <v>307.9813119999996</v>
      </c>
      <c r="P26">
        <f t="shared" si="1"/>
        <v>0.49444982554141337</v>
      </c>
      <c r="Q26">
        <f t="shared" si="2"/>
        <v>0.4944743140323921</v>
      </c>
      <c r="R26">
        <f t="shared" si="5"/>
        <v>0.4944758198289355</v>
      </c>
      <c r="T26">
        <f t="shared" si="6"/>
        <v>0.493341609310385</v>
      </c>
    </row>
    <row r="27" spans="1:20" ht="12.75">
      <c r="A27">
        <v>11.5</v>
      </c>
      <c r="B27">
        <v>0.491926932430601</v>
      </c>
      <c r="C27" s="4">
        <f t="shared" si="9"/>
        <v>380.21875</v>
      </c>
      <c r="D27">
        <f t="shared" si="10"/>
        <v>2.7277957057311376E-14</v>
      </c>
      <c r="N27">
        <f t="shared" si="7"/>
        <v>10.729999999999995</v>
      </c>
      <c r="O27" s="4">
        <f t="shared" si="8"/>
        <v>308.84400424999956</v>
      </c>
      <c r="P27">
        <f t="shared" si="1"/>
        <v>0.49459442353216987</v>
      </c>
      <c r="Q27">
        <f t="shared" si="2"/>
        <v>0.4946190488127881</v>
      </c>
      <c r="R27">
        <f t="shared" si="5"/>
        <v>0.4946204870469282</v>
      </c>
      <c r="T27">
        <f t="shared" si="6"/>
        <v>0.4935056772837028</v>
      </c>
    </row>
    <row r="28" spans="1:20" ht="12.75">
      <c r="A28">
        <v>11.72</v>
      </c>
      <c r="B28">
        <v>0.487566589026073</v>
      </c>
      <c r="C28" s="4">
        <f t="shared" si="9"/>
        <v>402.4601120000001</v>
      </c>
      <c r="D28">
        <f t="shared" si="10"/>
        <v>1.0125220607961562E-11</v>
      </c>
      <c r="N28">
        <f t="shared" si="7"/>
        <v>10.739999999999995</v>
      </c>
      <c r="O28" s="4">
        <f t="shared" si="8"/>
        <v>309.70830599999954</v>
      </c>
      <c r="P28">
        <f t="shared" si="1"/>
        <v>0.49473305720250665</v>
      </c>
      <c r="Q28">
        <f t="shared" si="2"/>
        <v>0.4947578080142618</v>
      </c>
      <c r="R28">
        <f t="shared" si="5"/>
        <v>0.49475918019139814</v>
      </c>
      <c r="T28">
        <f t="shared" si="6"/>
        <v>0.49366281020378927</v>
      </c>
    </row>
    <row r="29" spans="3:20" ht="12.75">
      <c r="C29" s="4"/>
      <c r="D29" s="10" t="s">
        <v>8</v>
      </c>
      <c r="N29">
        <f t="shared" si="7"/>
        <v>10.749999999999995</v>
      </c>
      <c r="O29" s="4">
        <f t="shared" si="8"/>
        <v>310.57421874999955</v>
      </c>
      <c r="P29">
        <f t="shared" si="1"/>
        <v>0.4948657946430664</v>
      </c>
      <c r="Q29">
        <f t="shared" si="2"/>
        <v>0.4948906601622718</v>
      </c>
      <c r="R29">
        <f t="shared" si="5"/>
        <v>0.4948919677701095</v>
      </c>
      <c r="T29">
        <f t="shared" si="6"/>
        <v>0.49381310607914924</v>
      </c>
    </row>
    <row r="30" spans="3:20" ht="12.75">
      <c r="C30" s="4"/>
      <c r="D30">
        <f>SUM(D23:D28)</f>
        <v>4.121638334787155E-09</v>
      </c>
      <c r="N30">
        <f t="shared" si="7"/>
        <v>10.759999999999994</v>
      </c>
      <c r="O30" s="4">
        <f t="shared" si="8"/>
        <v>311.4417439999995</v>
      </c>
      <c r="P30">
        <f t="shared" si="1"/>
        <v>0.49499270300713605</v>
      </c>
      <c r="Q30">
        <f t="shared" si="2"/>
        <v>0.49501767283558906</v>
      </c>
      <c r="R30">
        <f t="shared" si="5"/>
        <v>0.49501891734437964</v>
      </c>
      <c r="T30">
        <f t="shared" si="6"/>
        <v>0.49395666131597815</v>
      </c>
    </row>
    <row r="31" spans="14:20" ht="12.75">
      <c r="N31">
        <f t="shared" si="7"/>
        <v>10.769999999999994</v>
      </c>
      <c r="O31" s="4">
        <f t="shared" si="8"/>
        <v>312.3108832499995</v>
      </c>
      <c r="P31">
        <f t="shared" si="1"/>
        <v>0.49511384852430296</v>
      </c>
      <c r="Q31">
        <f t="shared" si="2"/>
        <v>0.49513891268013616</v>
      </c>
      <c r="R31">
        <f t="shared" si="5"/>
        <v>0.4951400955429148</v>
      </c>
      <c r="T31">
        <f t="shared" si="6"/>
        <v>0.4940935707456823</v>
      </c>
    </row>
    <row r="32" spans="14:20" ht="12.75">
      <c r="N32">
        <f t="shared" si="7"/>
        <v>10.779999999999994</v>
      </c>
      <c r="O32" s="4">
        <f t="shared" si="8"/>
        <v>313.18163799999945</v>
      </c>
      <c r="P32">
        <f t="shared" si="1"/>
        <v>0.49522929651390035</v>
      </c>
      <c r="Q32">
        <f t="shared" si="2"/>
        <v>0.49525444542261166</v>
      </c>
      <c r="R32">
        <f t="shared" si="5"/>
        <v>0.4952555680754315</v>
      </c>
      <c r="T32">
        <f t="shared" si="6"/>
        <v>0.49422392765190176</v>
      </c>
    </row>
    <row r="33" spans="14:20" ht="12.75">
      <c r="N33">
        <f t="shared" si="7"/>
        <v>10.789999999999994</v>
      </c>
      <c r="O33" s="4">
        <f t="shared" si="8"/>
        <v>314.05400974999947</v>
      </c>
      <c r="P33">
        <f t="shared" si="1"/>
        <v>0.4953391113982444</v>
      </c>
      <c r="Q33">
        <f t="shared" si="2"/>
        <v>0.49536433588390305</v>
      </c>
      <c r="R33">
        <f t="shared" si="5"/>
        <v>0.49536539974606564</v>
      </c>
      <c r="T33">
        <f t="shared" si="6"/>
        <v>0.4943478237970457</v>
      </c>
    </row>
    <row r="34" spans="14:20" ht="12.75">
      <c r="N34">
        <f t="shared" si="7"/>
        <v>10.799999999999994</v>
      </c>
      <c r="O34" s="4">
        <f t="shared" si="8"/>
        <v>314.92799999999943</v>
      </c>
      <c r="P34">
        <f t="shared" si="1"/>
        <v>0.49544335671566714</v>
      </c>
      <c r="Q34">
        <f t="shared" si="2"/>
        <v>0.49546864799229196</v>
      </c>
      <c r="R34">
        <f t="shared" si="5"/>
        <v>0.49546965446657487</v>
      </c>
      <c r="T34">
        <f t="shared" si="6"/>
        <v>0.4944653494483475</v>
      </c>
    </row>
    <row r="35" spans="14:20" ht="12.75">
      <c r="N35">
        <f t="shared" si="7"/>
        <v>10.809999999999993</v>
      </c>
      <c r="O35" s="4">
        <f t="shared" si="8"/>
        <v>315.8036102499994</v>
      </c>
      <c r="P35">
        <f t="shared" si="1"/>
        <v>0.4955420951333476</v>
      </c>
      <c r="Q35">
        <f t="shared" si="2"/>
        <v>0.49556744479645454</v>
      </c>
      <c r="R35">
        <f t="shared" si="5"/>
        <v>0.49556839526933516</v>
      </c>
      <c r="T35">
        <f t="shared" si="6"/>
        <v>0.4945765934034514</v>
      </c>
    </row>
    <row r="36" spans="14:20" ht="12.75">
      <c r="N36">
        <f t="shared" si="7"/>
        <v>10.819999999999993</v>
      </c>
      <c r="O36" s="4">
        <f t="shared" si="8"/>
        <v>316.68084199999936</v>
      </c>
      <c r="P36">
        <f aca="true" t="shared" si="11" ref="P36:P67">($F$6*$H$6)*((1/($G$6*($G$6-1)))*($H$6/O36)^($G$6-1)+O36/($G$6*$H$6)-1/($G$6-1))+$I$6</f>
        <v>0.495635388459946</v>
      </c>
      <c r="Q36">
        <f aca="true" t="shared" si="12" ref="Q36:Q67">($F$24*$H$24)*((1/($G$24*($G$24-1)))*($H$24/O36)^($G$24-1)+O36/($G$24*$H$24)-1/($G$24-1))+$I$24</f>
        <v>0.4956607884782612</v>
      </c>
      <c r="R36">
        <f t="shared" si="5"/>
        <v>0.49566168432013785</v>
      </c>
      <c r="T36">
        <f t="shared" si="6"/>
        <v>0.494681643015537</v>
      </c>
    </row>
    <row r="37" spans="14:20" ht="12.75">
      <c r="N37">
        <f t="shared" si="7"/>
        <v>10.829999999999993</v>
      </c>
      <c r="O37" s="4">
        <f t="shared" si="8"/>
        <v>317.5596967499994</v>
      </c>
      <c r="P37">
        <f t="shared" si="11"/>
        <v>0.49572329765804224</v>
      </c>
      <c r="Q37">
        <f t="shared" si="12"/>
        <v>0.49574874036537825</v>
      </c>
      <c r="R37">
        <f t="shared" si="5"/>
        <v>0.4957495829307876</v>
      </c>
      <c r="T37">
        <f t="shared" si="6"/>
        <v>0.49478058421799287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10.839999999999993</v>
      </c>
      <c r="O38" s="4">
        <f t="shared" si="8"/>
        <v>318.4401759999994</v>
      </c>
      <c r="P38">
        <f t="shared" si="11"/>
        <v>0.49580588285638394</v>
      </c>
      <c r="Q38">
        <f t="shared" si="12"/>
        <v>0.49583136094367464</v>
      </c>
      <c r="R38">
        <f t="shared" si="5"/>
        <v>0.49583215157150623</v>
      </c>
      <c r="T38">
        <f t="shared" si="6"/>
        <v>0.4948735015486451</v>
      </c>
    </row>
    <row r="39" spans="1:20" ht="18">
      <c r="A39" s="3" t="s">
        <v>9</v>
      </c>
      <c r="C39" s="4"/>
      <c r="N39">
        <f t="shared" si="7"/>
        <v>10.849999999999993</v>
      </c>
      <c r="O39" s="4">
        <f t="shared" si="8"/>
        <v>319.3222812499993</v>
      </c>
      <c r="P39">
        <f t="shared" si="11"/>
        <v>0.49588320336194514</v>
      </c>
      <c r="Q39">
        <f t="shared" si="12"/>
        <v>0.4959087098694378</v>
      </c>
      <c r="R39">
        <f t="shared" si="5"/>
        <v>0.495909449883146</v>
      </c>
      <c r="T39">
        <f t="shared" si="6"/>
        <v>0.4949604781735518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7"/>
        <v>10.859999999999992</v>
      </c>
      <c r="O40" s="4">
        <f t="shared" si="8"/>
        <v>320.2060139999993</v>
      </c>
      <c r="P40">
        <f t="shared" si="11"/>
        <v>0.4959553176718005</v>
      </c>
      <c r="Q40">
        <f t="shared" si="12"/>
        <v>0.49598084598140113</v>
      </c>
      <c r="R40">
        <f t="shared" si="5"/>
        <v>0.4959815366892128</v>
      </c>
      <c r="T40">
        <f t="shared" si="6"/>
        <v>0.49504159591036945</v>
      </c>
    </row>
    <row r="41" spans="1:20" ht="12.75">
      <c r="A41">
        <v>10.62</v>
      </c>
      <c r="B41">
        <v>0.492676133344617</v>
      </c>
      <c r="C41" s="4">
        <f aca="true" t="shared" si="13" ref="C41:C46">((A41)^3)/4</f>
        <v>299.4425819999999</v>
      </c>
      <c r="D41">
        <f aca="true" t="shared" si="14" ref="D41:D46">(B41-($F$42*$H$42)*((1/($G$42*($G$42-1)))*($H$42/C41)^($G$42-1)+C41/($G$42*$H$42)-1/($G$42-1))-$I$42)^2</f>
        <v>7.504803256373723E-11</v>
      </c>
      <c r="K41">
        <f>((H42*4)^(1/3))*0.5291772083</f>
        <v>5.824137191209724</v>
      </c>
      <c r="N41">
        <f t="shared" si="7"/>
        <v>10.869999999999992</v>
      </c>
      <c r="O41" s="4">
        <f t="shared" si="8"/>
        <v>321.09137574999926</v>
      </c>
      <c r="P41">
        <f t="shared" si="11"/>
        <v>0.4960222834848166</v>
      </c>
      <c r="Q41">
        <f t="shared" si="12"/>
        <v>0.4960478273125857</v>
      </c>
      <c r="R41">
        <f t="shared" si="5"/>
        <v>0.4960484700077063</v>
      </c>
      <c r="T41">
        <f t="shared" si="6"/>
        <v>0.4951169352513009</v>
      </c>
    </row>
    <row r="42" spans="1:20" ht="12.75">
      <c r="A42">
        <v>10.84</v>
      </c>
      <c r="B42">
        <v>0.495867104645981</v>
      </c>
      <c r="C42" s="4">
        <f t="shared" si="13"/>
        <v>318.440176</v>
      </c>
      <c r="D42">
        <f t="shared" si="14"/>
        <v>1.2217174152306322E-09</v>
      </c>
      <c r="F42">
        <v>-0.0017731748057930952</v>
      </c>
      <c r="G42">
        <v>4.941201010153938</v>
      </c>
      <c r="H42" s="4">
        <v>333.2970008538163</v>
      </c>
      <c r="I42">
        <v>0.49647543642594677</v>
      </c>
      <c r="K42" s="10" t="s">
        <v>23</v>
      </c>
      <c r="N42">
        <f t="shared" si="7"/>
        <v>10.879999999999992</v>
      </c>
      <c r="O42" s="4">
        <f t="shared" si="8"/>
        <v>321.9783679999993</v>
      </c>
      <c r="P42">
        <f t="shared" si="11"/>
        <v>0.49608415771316455</v>
      </c>
      <c r="Q42">
        <f t="shared" si="12"/>
        <v>0.49610971110196045</v>
      </c>
      <c r="R42">
        <f t="shared" si="5"/>
        <v>0.4961103070627762</v>
      </c>
      <c r="T42">
        <f t="shared" si="6"/>
        <v>0.4951865753856324</v>
      </c>
    </row>
    <row r="43" spans="1:20" ht="12.75">
      <c r="A43">
        <v>11.06</v>
      </c>
      <c r="B43">
        <v>0.49636509952029</v>
      </c>
      <c r="C43" s="4">
        <f t="shared" si="13"/>
        <v>338.2247540000001</v>
      </c>
      <c r="D43">
        <f t="shared" si="14"/>
        <v>2.26456110870031E-09</v>
      </c>
      <c r="K43">
        <f>F42*(-14710.5013544)</f>
        <v>26.084290382207282</v>
      </c>
      <c r="N43">
        <f t="shared" si="7"/>
        <v>10.889999999999992</v>
      </c>
      <c r="O43" s="4">
        <f t="shared" si="8"/>
        <v>322.86699224999927</v>
      </c>
      <c r="P43">
        <f t="shared" si="11"/>
        <v>0.49614099649365556</v>
      </c>
      <c r="Q43">
        <f t="shared" si="12"/>
        <v>0.4961665538059228</v>
      </c>
      <c r="R43">
        <f t="shared" si="5"/>
        <v>0.4961671042962003</v>
      </c>
      <c r="T43">
        <f t="shared" si="6"/>
        <v>0.49525059422186624</v>
      </c>
    </row>
    <row r="44" spans="1:20" ht="12.75">
      <c r="A44">
        <v>11.28</v>
      </c>
      <c r="B44">
        <v>0.494998434538957</v>
      </c>
      <c r="C44" s="4">
        <f t="shared" si="13"/>
        <v>358.8122879999999</v>
      </c>
      <c r="D44">
        <f t="shared" si="14"/>
        <v>5.42645012195179E-10</v>
      </c>
      <c r="N44">
        <f t="shared" si="7"/>
        <v>10.899999999999991</v>
      </c>
      <c r="O44" s="4">
        <f t="shared" si="8"/>
        <v>323.75724999999926</v>
      </c>
      <c r="P44">
        <f t="shared" si="11"/>
        <v>0.4961928551989035</v>
      </c>
      <c r="Q44">
        <f t="shared" si="12"/>
        <v>0.49621841110960285</v>
      </c>
      <c r="R44">
        <f t="shared" si="5"/>
        <v>0.49621891737868606</v>
      </c>
      <c r="T44">
        <f t="shared" si="6"/>
        <v>0.4953090684094585</v>
      </c>
    </row>
    <row r="45" spans="1:20" ht="12.75">
      <c r="A45">
        <v>11.5</v>
      </c>
      <c r="B45">
        <v>0.491927330979365</v>
      </c>
      <c r="C45" s="4">
        <f t="shared" si="13"/>
        <v>380.21875</v>
      </c>
      <c r="D45">
        <f t="shared" si="14"/>
        <v>7.591250006458255E-13</v>
      </c>
      <c r="N45">
        <f t="shared" si="7"/>
        <v>10.909999999999991</v>
      </c>
      <c r="O45" s="4">
        <f t="shared" si="8"/>
        <v>324.6491427499992</v>
      </c>
      <c r="P45">
        <f t="shared" si="11"/>
        <v>0.4962397884483163</v>
      </c>
      <c r="Q45">
        <f t="shared" si="12"/>
        <v>0.49626533793799443</v>
      </c>
      <c r="R45">
        <f t="shared" si="5"/>
        <v>0.4962658012209984</v>
      </c>
      <c r="T45">
        <f t="shared" si="6"/>
        <v>0.49536207336016835</v>
      </c>
    </row>
    <row r="46" spans="1:20" ht="12.75">
      <c r="A46">
        <v>11.72</v>
      </c>
      <c r="B46">
        <v>0.487566974410697</v>
      </c>
      <c r="C46" s="4">
        <f t="shared" si="13"/>
        <v>402.4601120000001</v>
      </c>
      <c r="D46">
        <f t="shared" si="14"/>
        <v>8.245457275814617E-12</v>
      </c>
      <c r="N46">
        <f t="shared" si="7"/>
        <v>10.919999999999991</v>
      </c>
      <c r="O46" s="4">
        <f t="shared" si="8"/>
        <v>325.5426719999992</v>
      </c>
      <c r="P46">
        <f t="shared" si="11"/>
        <v>0.49628185011891973</v>
      </c>
      <c r="Q46">
        <f t="shared" si="12"/>
        <v>0.49630738846691536</v>
      </c>
      <c r="R46">
        <f t="shared" si="5"/>
        <v>0.4963078099849174</v>
      </c>
      <c r="T46">
        <f t="shared" si="6"/>
        <v>0.4954096832690255</v>
      </c>
    </row>
    <row r="47" spans="3:20" ht="12.75">
      <c r="C47" s="4"/>
      <c r="D47" s="10" t="s">
        <v>8</v>
      </c>
      <c r="N47">
        <f t="shared" si="7"/>
        <v>10.92999999999999</v>
      </c>
      <c r="O47" s="4">
        <f t="shared" si="8"/>
        <v>326.4378392499992</v>
      </c>
      <c r="P47">
        <f t="shared" si="11"/>
        <v>0.4963190933560157</v>
      </c>
      <c r="Q47">
        <f t="shared" si="12"/>
        <v>0.4963446161337996</v>
      </c>
      <c r="R47">
        <f t="shared" si="5"/>
        <v>0.49634499709402796</v>
      </c>
      <c r="T47">
        <f t="shared" si="6"/>
        <v>0.49545197113492456</v>
      </c>
    </row>
    <row r="48" spans="3:20" ht="12.75">
      <c r="C48" s="4"/>
      <c r="D48">
        <f>SUM(D41:D46)</f>
        <v>4.112976150966319E-09</v>
      </c>
      <c r="N48">
        <f t="shared" si="7"/>
        <v>10.93999999999999</v>
      </c>
      <c r="O48" s="4">
        <f t="shared" si="8"/>
        <v>327.33464599999917</v>
      </c>
      <c r="P48">
        <f t="shared" si="11"/>
        <v>0.4963515705836781</v>
      </c>
      <c r="Q48">
        <f t="shared" si="12"/>
        <v>0.49637707364832484</v>
      </c>
      <c r="R48">
        <f t="shared" si="5"/>
        <v>0.4963774152443443</v>
      </c>
      <c r="T48">
        <f t="shared" si="6"/>
        <v>0.4954890087808519</v>
      </c>
    </row>
    <row r="49" spans="3:20" ht="12.75">
      <c r="C49" s="4"/>
      <c r="N49">
        <f t="shared" si="7"/>
        <v>10.94999999999999</v>
      </c>
      <c r="O49" s="4">
        <f t="shared" si="8"/>
        <v>328.2330937499991</v>
      </c>
      <c r="P49">
        <f t="shared" si="11"/>
        <v>0.4963793335150887</v>
      </c>
      <c r="Q49">
        <f t="shared" si="12"/>
        <v>0.4964048130028769</v>
      </c>
      <c r="R49">
        <f t="shared" si="5"/>
        <v>0.496405116414772</v>
      </c>
      <c r="T49">
        <f t="shared" si="6"/>
        <v>0.4955208668737527</v>
      </c>
    </row>
    <row r="50" spans="3:20" ht="12.75">
      <c r="C50" s="4"/>
      <c r="N50">
        <f t="shared" si="7"/>
        <v>10.95999999999999</v>
      </c>
      <c r="O50" s="4">
        <f t="shared" si="8"/>
        <v>329.1331839999991</v>
      </c>
      <c r="P50">
        <f t="shared" si="11"/>
        <v>0.4964024331627155</v>
      </c>
      <c r="Q50">
        <f t="shared" si="12"/>
        <v>0.49642788548285505</v>
      </c>
      <c r="R50">
        <f t="shared" si="5"/>
        <v>0.49642815187741035</v>
      </c>
      <c r="T50">
        <f t="shared" si="6"/>
        <v>0.49554761494404426</v>
      </c>
    </row>
    <row r="51" spans="14:20" ht="12.75">
      <c r="N51">
        <f t="shared" si="7"/>
        <v>10.96999999999999</v>
      </c>
      <c r="O51" s="4">
        <f t="shared" si="8"/>
        <v>330.03491824999907</v>
      </c>
      <c r="P51">
        <f t="shared" si="11"/>
        <v>0.4964209198483364</v>
      </c>
      <c r="Q51">
        <f t="shared" si="12"/>
        <v>0.49644634167681917</v>
      </c>
      <c r="R51">
        <f t="shared" si="5"/>
        <v>0.4964465722076978</v>
      </c>
      <c r="T51">
        <f t="shared" si="6"/>
        <v>0.4955693214047832</v>
      </c>
    </row>
    <row r="52" spans="14:20" ht="12.75">
      <c r="N52">
        <f t="shared" si="7"/>
        <v>10.97999999999999</v>
      </c>
      <c r="O52" s="4">
        <f t="shared" si="8"/>
        <v>330.93829799999907</v>
      </c>
      <c r="P52">
        <f t="shared" si="11"/>
        <v>0.49643484321291076</v>
      </c>
      <c r="Q52">
        <f t="shared" si="12"/>
        <v>0.49646023148648327</v>
      </c>
      <c r="R52">
        <f t="shared" si="5"/>
        <v>0.49646042729440176</v>
      </c>
      <c r="T52">
        <f t="shared" si="6"/>
        <v>0.4955860535704917</v>
      </c>
    </row>
    <row r="53" spans="14:20" ht="12.75">
      <c r="N53">
        <f t="shared" si="7"/>
        <v>10.98999999999999</v>
      </c>
      <c r="O53" s="4">
        <f t="shared" si="8"/>
        <v>331.84332474999906</v>
      </c>
      <c r="P53">
        <f t="shared" si="11"/>
        <v>0.4964442522263003</v>
      </c>
      <c r="Q53">
        <f t="shared" si="12"/>
        <v>0.4964696041365558</v>
      </c>
      <c r="R53">
        <f t="shared" si="5"/>
        <v>0.49646976634945733</v>
      </c>
      <c r="T53">
        <f t="shared" si="6"/>
        <v>0.49559787767565017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10.99999999999999</v>
      </c>
      <c r="O54" s="4">
        <f t="shared" si="8"/>
        <v>332.74999999999903</v>
      </c>
      <c r="P54">
        <f t="shared" si="11"/>
        <v>0.49644919519684355</v>
      </c>
      <c r="Q54">
        <f t="shared" si="12"/>
        <v>0.49647450818443056</v>
      </c>
      <c r="R54">
        <f t="shared" si="5"/>
        <v>0.4964746379176557</v>
      </c>
      <c r="T54">
        <f t="shared" si="6"/>
        <v>0.495604858892862</v>
      </c>
    </row>
    <row r="55" spans="1:20" ht="18">
      <c r="A55" s="3" t="s">
        <v>10</v>
      </c>
      <c r="C55" s="4"/>
      <c r="N55">
        <f t="shared" si="7"/>
        <v>11.00999999999999</v>
      </c>
      <c r="O55" s="4">
        <f t="shared" si="8"/>
        <v>333.658325249999</v>
      </c>
      <c r="P55">
        <f t="shared" si="11"/>
        <v>0.4964497197807844</v>
      </c>
      <c r="Q55">
        <f t="shared" si="12"/>
        <v>0.49647499152973085</v>
      </c>
      <c r="R55">
        <f t="shared" si="5"/>
        <v>0.4964750898861852</v>
      </c>
      <c r="T55">
        <f t="shared" si="6"/>
        <v>0.495607061350697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11.019999999999989</v>
      </c>
      <c r="O56" s="4">
        <f t="shared" si="8"/>
        <v>334.568301999999</v>
      </c>
      <c r="P56">
        <f t="shared" si="11"/>
        <v>0.4964458729915582</v>
      </c>
      <c r="Q56">
        <f t="shared" si="12"/>
        <v>0.49647110142370754</v>
      </c>
      <c r="R56">
        <f t="shared" si="5"/>
        <v>0.4964711694940276</v>
      </c>
      <c r="T56">
        <f t="shared" si="6"/>
        <v>0.4956045481512187</v>
      </c>
    </row>
    <row r="57" spans="3:20" ht="12.75">
      <c r="C57" s="4">
        <f aca="true" t="shared" si="15" ref="C57:C62">((A57)^3)/4</f>
        <v>0</v>
      </c>
      <c r="D57" t="e">
        <f aca="true" t="shared" si="16" ref="D57:D62">(B57-($F$58*$H$58)*((1/($G$58*($G$58-1)))*($H$58/C57)^($G$58-1)+C57/($G$58*$H$58)-1/($G$58-1))-$I$58)^2</f>
        <v>#DIV/0!</v>
      </c>
      <c r="K57" s="11" t="s">
        <v>12</v>
      </c>
      <c r="N57">
        <f t="shared" si="7"/>
        <v>11.029999999999989</v>
      </c>
      <c r="O57" s="4">
        <f t="shared" si="8"/>
        <v>335.47993174999897</v>
      </c>
      <c r="P57">
        <f t="shared" si="11"/>
        <v>0.4964377012089373</v>
      </c>
      <c r="Q57">
        <f t="shared" si="12"/>
        <v>0.4964628844784952</v>
      </c>
      <c r="R57">
        <f t="shared" si="5"/>
        <v>0.4964629233412119</v>
      </c>
      <c r="T57">
        <f t="shared" si="6"/>
        <v>0.4955973813872022</v>
      </c>
    </row>
    <row r="58" spans="3:20" ht="12.75">
      <c r="C58" s="4">
        <f t="shared" si="15"/>
        <v>0</v>
      </c>
      <c r="D58" t="e">
        <f t="shared" si="16"/>
        <v>#DIV/0!</v>
      </c>
      <c r="H58" s="4"/>
      <c r="K58">
        <f>((H58*4)^(1/3))*0.5291772083</f>
        <v>0</v>
      </c>
      <c r="N58">
        <f t="shared" si="7"/>
        <v>11.039999999999988</v>
      </c>
      <c r="O58" s="4">
        <f t="shared" si="8"/>
        <v>336.393215999999</v>
      </c>
      <c r="P58">
        <f t="shared" si="11"/>
        <v>0.4964252501880383</v>
      </c>
      <c r="Q58">
        <f t="shared" si="12"/>
        <v>0.49645038667622776</v>
      </c>
      <c r="R58">
        <f t="shared" si="5"/>
        <v>0.49645039739792746</v>
      </c>
      <c r="T58">
        <f t="shared" si="6"/>
        <v>0.4955856221590483</v>
      </c>
    </row>
    <row r="59" spans="3:20" ht="12.75">
      <c r="C59" s="4">
        <f t="shared" si="15"/>
        <v>0</v>
      </c>
      <c r="D59" t="e">
        <f t="shared" si="16"/>
        <v>#DIV/0!</v>
      </c>
      <c r="N59">
        <f t="shared" si="7"/>
        <v>11.049999999999988</v>
      </c>
      <c r="O59" s="4">
        <f t="shared" si="8"/>
        <v>337.3081562499989</v>
      </c>
      <c r="P59">
        <f t="shared" si="11"/>
        <v>0.49640856506819336</v>
      </c>
      <c r="Q59">
        <f t="shared" si="12"/>
        <v>0.496433653378016</v>
      </c>
      <c r="R59">
        <f t="shared" si="5"/>
        <v>0.4964336370134994</v>
      </c>
      <c r="T59">
        <f t="shared" si="6"/>
        <v>0.495569330591398</v>
      </c>
    </row>
    <row r="60" spans="3:20" ht="12.75">
      <c r="C60" s="4">
        <f t="shared" si="15"/>
        <v>0</v>
      </c>
      <c r="D60" t="e">
        <f t="shared" si="16"/>
        <v>#DIV/0!</v>
      </c>
      <c r="N60">
        <f t="shared" si="7"/>
        <v>11.059999999999988</v>
      </c>
      <c r="O60" s="4">
        <f t="shared" si="8"/>
        <v>338.2247539999989</v>
      </c>
      <c r="P60">
        <f t="shared" si="11"/>
        <v>0.4963876903816877</v>
      </c>
      <c r="Q60">
        <f t="shared" si="12"/>
        <v>0.49641272933278924</v>
      </c>
      <c r="R60">
        <f t="shared" si="5"/>
        <v>0.49641268692522766</v>
      </c>
      <c r="T60">
        <f t="shared" si="6"/>
        <v>0.495548565849456</v>
      </c>
    </row>
    <row r="61" spans="3:20" ht="12.75">
      <c r="C61" s="4">
        <f t="shared" si="15"/>
        <v>0</v>
      </c>
      <c r="D61" t="e">
        <f t="shared" si="16"/>
        <v>#DIV/0!</v>
      </c>
      <c r="N61">
        <f t="shared" si="7"/>
        <v>11.069999999999988</v>
      </c>
      <c r="O61" s="4">
        <f t="shared" si="8"/>
        <v>339.1430107499989</v>
      </c>
      <c r="P61">
        <f t="shared" si="11"/>
        <v>0.49636267006236495</v>
      </c>
      <c r="Q61">
        <f t="shared" si="12"/>
        <v>0.4963876586860031</v>
      </c>
      <c r="R61">
        <f t="shared" si="5"/>
        <v>0.49638759126709314</v>
      </c>
      <c r="T61">
        <f t="shared" si="6"/>
        <v>0.49552338615502484</v>
      </c>
    </row>
    <row r="62" spans="3:20" ht="12.75">
      <c r="C62" s="4">
        <f t="shared" si="15"/>
        <v>0</v>
      </c>
      <c r="D62" t="e">
        <f t="shared" si="16"/>
        <v>#DIV/0!</v>
      </c>
      <c r="N62">
        <f t="shared" si="7"/>
        <v>11.079999999999988</v>
      </c>
      <c r="O62" s="4">
        <f t="shared" si="8"/>
        <v>340.06292799999886</v>
      </c>
      <c r="P62">
        <f t="shared" si="11"/>
        <v>0.4963335474541038</v>
      </c>
      <c r="Q62">
        <f t="shared" si="12"/>
        <v>0.4963584849882159</v>
      </c>
      <c r="R62">
        <f t="shared" si="5"/>
        <v>0.4963583935783315</v>
      </c>
      <c r="T62">
        <f t="shared" si="6"/>
        <v>0.4954938488022583</v>
      </c>
    </row>
    <row r="63" spans="3:20" ht="12.75">
      <c r="C63" s="4"/>
      <c r="D63" s="10" t="s">
        <v>8</v>
      </c>
      <c r="N63">
        <f t="shared" si="7"/>
        <v>11.089999999999987</v>
      </c>
      <c r="O63" s="4">
        <f t="shared" si="8"/>
        <v>340.98450724999884</v>
      </c>
      <c r="P63">
        <f t="shared" si="11"/>
        <v>0.496300365319166</v>
      </c>
      <c r="Q63">
        <f t="shared" si="12"/>
        <v>0.4963252512035355</v>
      </c>
      <c r="R63">
        <f t="shared" si="5"/>
        <v>0.49632513681187806</v>
      </c>
      <c r="T63">
        <f t="shared" si="6"/>
        <v>0.49546001017313723</v>
      </c>
    </row>
    <row r="64" spans="3:20" ht="12.75">
      <c r="C64" s="4"/>
      <c r="D64" t="e">
        <f>SUM(D57:D62)</f>
        <v>#DIV/0!</v>
      </c>
      <c r="N64">
        <f t="shared" si="7"/>
        <v>11.099999999999987</v>
      </c>
      <c r="O64" s="4">
        <f t="shared" si="8"/>
        <v>341.9077499999988</v>
      </c>
      <c r="P64">
        <f t="shared" si="11"/>
        <v>0.49626316584641955</v>
      </c>
      <c r="Q64">
        <f t="shared" si="12"/>
        <v>0.49628799971793874</v>
      </c>
      <c r="R64">
        <f t="shared" si="5"/>
        <v>0.49628786334268515</v>
      </c>
      <c r="T64">
        <f t="shared" si="6"/>
        <v>0.49542192575267363</v>
      </c>
    </row>
    <row r="65" spans="3:20" ht="12.75">
      <c r="C65" s="4"/>
      <c r="N65">
        <f t="shared" si="7"/>
        <v>11.109999999999987</v>
      </c>
      <c r="O65" s="4">
        <f t="shared" si="8"/>
        <v>342.83265774999876</v>
      </c>
      <c r="P65">
        <f t="shared" si="11"/>
        <v>0.4962219906594381</v>
      </c>
      <c r="Q65">
        <f t="shared" si="12"/>
        <v>0.49624677234746556</v>
      </c>
      <c r="R65">
        <f t="shared" si="5"/>
        <v>0.49624661497591394</v>
      </c>
      <c r="T65">
        <f t="shared" si="6"/>
        <v>0.4953796501438482</v>
      </c>
    </row>
    <row r="66" spans="3:20" ht="12.75">
      <c r="C66" s="4"/>
      <c r="N66">
        <f t="shared" si="7"/>
        <v>11.119999999999987</v>
      </c>
      <c r="O66" s="4">
        <f t="shared" si="8"/>
        <v>343.7592319999988</v>
      </c>
      <c r="P66">
        <f t="shared" si="11"/>
        <v>0.49617688082447925</v>
      </c>
      <c r="Q66">
        <f t="shared" si="12"/>
        <v>0.4962016103462898</v>
      </c>
      <c r="R66">
        <f t="shared" si="5"/>
        <v>0.4962014329550033</v>
      </c>
      <c r="T66">
        <f t="shared" si="6"/>
        <v>0.49533323708228555</v>
      </c>
    </row>
    <row r="67" spans="14:20" ht="12.75">
      <c r="N67">
        <f t="shared" si="7"/>
        <v>11.129999999999987</v>
      </c>
      <c r="O67" s="4">
        <f t="shared" si="8"/>
        <v>344.6874742499988</v>
      </c>
      <c r="P67">
        <f t="shared" si="11"/>
        <v>0.4961278768583423</v>
      </c>
      <c r="Q67">
        <f t="shared" si="12"/>
        <v>0.4961525544146683</v>
      </c>
      <c r="R67">
        <f t="shared" si="5"/>
        <v>0.4961523579696171</v>
      </c>
      <c r="T67">
        <f t="shared" si="6"/>
        <v>0.49528273945067275</v>
      </c>
    </row>
    <row r="68" spans="14:20" ht="12.75">
      <c r="N68">
        <f t="shared" si="7"/>
        <v>11.139999999999986</v>
      </c>
      <c r="O68" s="4">
        <f t="shared" si="8"/>
        <v>345.61738599999876</v>
      </c>
      <c r="P68">
        <f aca="true" t="shared" si="17" ref="P68:P99">($F$6*$H$6)*((1/($G$6*($G$6-1)))*($H$6/O68)^($G$6-1)+O68/($G$6*$H$6)-1/($G$6-1))+$I$6</f>
        <v>0.4960750187361094</v>
      </c>
      <c r="Q68">
        <f aca="true" t="shared" si="18" ref="Q68:Q99">($F$24*$H$24)*((1/($G$24*($G$24-1)))*($H$24/O68)^($G$24-1)+O68/($G$24*$H$24)-1/($G$24-1))+$I$24</f>
        <v>0.496099644706771</v>
      </c>
      <c r="R68">
        <f t="shared" si="5"/>
        <v>0.49609943016347213</v>
      </c>
      <c r="T68">
        <f t="shared" si="6"/>
        <v>0.4952282092929255</v>
      </c>
    </row>
    <row r="69" spans="14:20" ht="12.75">
      <c r="N69">
        <f t="shared" si="7"/>
        <v>11.149999999999986</v>
      </c>
      <c r="O69" s="4">
        <f t="shared" si="8"/>
        <v>346.5489687499987</v>
      </c>
      <c r="P69">
        <f t="shared" si="17"/>
        <v>0.49601834589876953</v>
      </c>
      <c r="Q69">
        <f t="shared" si="18"/>
        <v>0.496042920838393</v>
      </c>
      <c r="R69">
        <f aca="true" t="shared" si="19" ref="R69:R132">($F$42*$H$42)*((1/($G$42*($G$42-1)))*($H$42/O69)^($G$42-1)+O69/($G$42*$H$42)-1/($G$42-1))+$I$42</f>
        <v>0.49604268914204813</v>
      </c>
      <c r="T69">
        <f aca="true" t="shared" si="20" ref="T69:T132">($F$77*$H$77)*((1/($G$77*($G$77-1)))*($H$77/O69)^($G$77-1)+O69/($G$77*$H$77)-1/($G$77-1))+$I$77</f>
        <v>0.4951696978281064</v>
      </c>
    </row>
    <row r="70" spans="14:20" ht="12.75">
      <c r="N70">
        <f aca="true" t="shared" si="21" ref="N70:N133">N69+0.01</f>
        <v>11.159999999999986</v>
      </c>
      <c r="O70" s="4">
        <f t="shared" si="8"/>
        <v>347.48222399999867</v>
      </c>
      <c r="P70">
        <f t="shared" si="17"/>
        <v>0.49595789726073014</v>
      </c>
      <c r="Q70">
        <f t="shared" si="18"/>
        <v>0.49598242189455144</v>
      </c>
      <c r="R70">
        <f t="shared" si="19"/>
        <v>0.49598217398018285</v>
      </c>
      <c r="T70">
        <f t="shared" si="20"/>
        <v>0.4951072554641</v>
      </c>
    </row>
    <row r="71" spans="14:20" ht="12.75">
      <c r="N71">
        <f t="shared" si="21"/>
        <v>11.169999999999986</v>
      </c>
      <c r="O71" s="4">
        <f t="shared" si="8"/>
        <v>348.41715324999865</v>
      </c>
      <c r="P71">
        <f t="shared" si="17"/>
        <v>0.4958937112172149</v>
      </c>
      <c r="Q71">
        <f t="shared" si="18"/>
        <v>0.4959181864369678</v>
      </c>
      <c r="R71">
        <f t="shared" si="19"/>
        <v>0.49591792322955264</v>
      </c>
      <c r="T71">
        <f t="shared" si="20"/>
        <v>0.49504093181104986</v>
      </c>
    </row>
    <row r="72" spans="14:20" ht="12.75">
      <c r="N72">
        <f t="shared" si="21"/>
        <v>11.179999999999986</v>
      </c>
      <c r="O72" s="4">
        <f t="shared" si="8"/>
        <v>349.35375799999866</v>
      </c>
      <c r="P72">
        <f t="shared" si="17"/>
        <v>0.4958258256515519</v>
      </c>
      <c r="Q72">
        <f t="shared" si="18"/>
        <v>0.4958502525114389</v>
      </c>
      <c r="R72">
        <f t="shared" si="19"/>
        <v>0.49584997492604116</v>
      </c>
      <c r="T72">
        <f t="shared" si="20"/>
        <v>0.4949707756945602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1"/>
        <v>11.189999999999985</v>
      </c>
      <c r="O73" s="4">
        <f t="shared" si="8"/>
        <v>350.2920397499986</v>
      </c>
      <c r="P73">
        <f t="shared" si="17"/>
        <v>0.49575427794235344</v>
      </c>
      <c r="Q73">
        <f t="shared" si="18"/>
        <v>0.49577865765509727</v>
      </c>
      <c r="R73">
        <f t="shared" si="19"/>
        <v>0.4957783665969983</v>
      </c>
      <c r="T73">
        <f t="shared" si="20"/>
        <v>0.4948968351686686</v>
      </c>
    </row>
    <row r="74" spans="1:20" ht="18">
      <c r="A74" s="3" t="s">
        <v>21</v>
      </c>
      <c r="C74" s="4"/>
      <c r="N74">
        <f t="shared" si="21"/>
        <v>11.199999999999985</v>
      </c>
      <c r="O74" s="4">
        <f t="shared" si="8"/>
        <v>351.2319999999986</v>
      </c>
      <c r="P74">
        <f t="shared" si="17"/>
        <v>0.49567910497058754</v>
      </c>
      <c r="Q74">
        <f t="shared" si="18"/>
        <v>0.4957034389035629</v>
      </c>
      <c r="R74">
        <f t="shared" si="19"/>
        <v>0.4957031352683898</v>
      </c>
      <c r="T74">
        <f t="shared" si="20"/>
        <v>0.49481915752859196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1"/>
        <v>11.209999999999985</v>
      </c>
      <c r="O75" s="4">
        <f t="shared" si="8"/>
        <v>352.1736402499986</v>
      </c>
      <c r="P75">
        <f t="shared" si="17"/>
        <v>0.4956003431265459</v>
      </c>
      <c r="Q75">
        <f t="shared" si="18"/>
        <v>0.4956246327979883</v>
      </c>
      <c r="R75">
        <f t="shared" si="19"/>
        <v>0.4956243174718408</v>
      </c>
      <c r="T75">
        <f t="shared" si="20"/>
        <v>0.4947377893232516</v>
      </c>
    </row>
    <row r="76" spans="1:20" ht="12.75">
      <c r="A76">
        <v>10.62</v>
      </c>
      <c r="B76">
        <v>0.491277075634912</v>
      </c>
      <c r="C76" s="4">
        <f aca="true" t="shared" si="22" ref="C76:C81">((A76)^3)/4</f>
        <v>299.4425819999999</v>
      </c>
      <c r="D76">
        <f aca="true" t="shared" si="23" ref="D76:D81">(B76-($F$77*$H$77)*((1/($G$77*($G$77-1)))*($H$77/C76)^($G$77-1)+C76/($G$77*$H$77)-1/($G$77-1))-$I$77)^2</f>
        <v>3.865467652134542E-10</v>
      </c>
      <c r="K76" s="11" t="s">
        <v>12</v>
      </c>
      <c r="N76">
        <f t="shared" si="21"/>
        <v>11.219999999999985</v>
      </c>
      <c r="O76" s="4">
        <f t="shared" si="8"/>
        <v>353.1169619999985</v>
      </c>
      <c r="P76">
        <f t="shared" si="17"/>
        <v>0.4955180283167068</v>
      </c>
      <c r="Q76">
        <f t="shared" si="18"/>
        <v>0.49554227539199835</v>
      </c>
      <c r="R76">
        <f t="shared" si="19"/>
        <v>0.49554194925157397</v>
      </c>
      <c r="T76">
        <f t="shared" si="20"/>
        <v>0.4946527763675799</v>
      </c>
    </row>
    <row r="77" spans="1:20" ht="12.75">
      <c r="A77">
        <v>10.84</v>
      </c>
      <c r="B77">
        <v>0.494976791668023</v>
      </c>
      <c r="C77" s="4">
        <f t="shared" si="22"/>
        <v>318.440176</v>
      </c>
      <c r="D77">
        <f t="shared" si="23"/>
        <v>1.0668848761084114E-08</v>
      </c>
      <c r="F77">
        <v>-0.0019045008682326305</v>
      </c>
      <c r="G77">
        <v>5.871784180405641</v>
      </c>
      <c r="H77" s="4">
        <v>333.6263672930514</v>
      </c>
      <c r="I77">
        <v>0.4956070642651264</v>
      </c>
      <c r="K77">
        <f>((H77*4)^(1/3))*0.5291772083</f>
        <v>5.826055044041346</v>
      </c>
      <c r="N77">
        <f t="shared" si="21"/>
        <v>11.229999999999984</v>
      </c>
      <c r="O77" s="4">
        <f t="shared" si="8"/>
        <v>354.06196674999853</v>
      </c>
      <c r="P77">
        <f t="shared" si="17"/>
        <v>0.49543219597049676</v>
      </c>
      <c r="Q77">
        <f t="shared" si="18"/>
        <v>0.49545640225852694</v>
      </c>
      <c r="R77">
        <f t="shared" si="19"/>
        <v>0.49545606617124394</v>
      </c>
      <c r="T77">
        <f t="shared" si="20"/>
        <v>0.49456416375461437</v>
      </c>
    </row>
    <row r="78" spans="1:20" ht="12.75">
      <c r="A78">
        <v>11.06</v>
      </c>
      <c r="B78">
        <v>0.49532958102543</v>
      </c>
      <c r="C78" s="4">
        <f t="shared" si="22"/>
        <v>338.2247540000001</v>
      </c>
      <c r="D78">
        <f t="shared" si="23"/>
        <v>4.7954353153670256E-08</v>
      </c>
      <c r="K78" s="10" t="s">
        <v>23</v>
      </c>
      <c r="N78">
        <f t="shared" si="21"/>
        <v>11.239999999999984</v>
      </c>
      <c r="O78" s="4">
        <f t="shared" si="8"/>
        <v>355.0086559999985</v>
      </c>
      <c r="P78">
        <f t="shared" si="17"/>
        <v>0.4953428810469514</v>
      </c>
      <c r="Q78">
        <f t="shared" si="18"/>
        <v>0.49536704849655144</v>
      </c>
      <c r="R78">
        <f t="shared" si="19"/>
        <v>0.4953667033206705</v>
      </c>
      <c r="T78">
        <f t="shared" si="20"/>
        <v>0.49447199586738033</v>
      </c>
    </row>
    <row r="79" spans="1:20" ht="12.75">
      <c r="A79">
        <v>11.28</v>
      </c>
      <c r="B79">
        <v>0.494197714938764</v>
      </c>
      <c r="C79" s="4">
        <f t="shared" si="22"/>
        <v>358.8122879999999</v>
      </c>
      <c r="D79">
        <f t="shared" si="23"/>
        <v>1.6661621766969053E-08</v>
      </c>
      <c r="K79">
        <f>F77*(-14710.5013544)</f>
        <v>28.016162601592086</v>
      </c>
      <c r="N79">
        <f t="shared" si="21"/>
        <v>11.249999999999984</v>
      </c>
      <c r="O79" s="4">
        <f t="shared" si="8"/>
        <v>355.9570312499985</v>
      </c>
      <c r="P79">
        <f t="shared" si="17"/>
        <v>0.4952501180412778</v>
      </c>
      <c r="Q79">
        <f t="shared" si="18"/>
        <v>0.495274248737727</v>
      </c>
      <c r="R79">
        <f t="shared" si="19"/>
        <v>0.49527389532247135</v>
      </c>
      <c r="T79">
        <f t="shared" si="20"/>
        <v>0.4943763163905696</v>
      </c>
    </row>
    <row r="80" spans="1:20" ht="12.75">
      <c r="A80">
        <v>11.5</v>
      </c>
      <c r="B80">
        <v>0.491022840825281</v>
      </c>
      <c r="C80" s="4">
        <f t="shared" si="22"/>
        <v>380.21875</v>
      </c>
      <c r="D80">
        <f t="shared" si="23"/>
        <v>4.22822716476641E-09</v>
      </c>
      <c r="N80">
        <f t="shared" si="21"/>
        <v>11.259999999999984</v>
      </c>
      <c r="O80" s="4">
        <f t="shared" si="8"/>
        <v>356.90709399999844</v>
      </c>
      <c r="P80">
        <f t="shared" si="17"/>
        <v>0.4951539409913195</v>
      </c>
      <c r="Q80">
        <f t="shared" si="18"/>
        <v>0.49517803715292263</v>
      </c>
      <c r="R80">
        <f t="shared" si="19"/>
        <v>0.4951776763385959</v>
      </c>
      <c r="T80">
        <f t="shared" si="20"/>
        <v>0.4942771683220152</v>
      </c>
    </row>
    <row r="81" spans="1:20" ht="12.75">
      <c r="A81">
        <v>11.72</v>
      </c>
      <c r="B81">
        <v>0.486536356666534</v>
      </c>
      <c r="C81" s="4">
        <f t="shared" si="22"/>
        <v>402.4601120000001</v>
      </c>
      <c r="D81">
        <f t="shared" si="23"/>
        <v>2.4731308350788884E-09</v>
      </c>
      <c r="N81">
        <f t="shared" si="21"/>
        <v>11.269999999999984</v>
      </c>
      <c r="O81" s="4">
        <f t="shared" si="8"/>
        <v>357.85884574999847</v>
      </c>
      <c r="P81">
        <f t="shared" si="17"/>
        <v>0.4950543834839256</v>
      </c>
      <c r="Q81">
        <f t="shared" si="18"/>
        <v>0.4950784474586595</v>
      </c>
      <c r="R81">
        <f t="shared" si="19"/>
        <v>0.49507808007676235</v>
      </c>
      <c r="T81">
        <f t="shared" si="20"/>
        <v>0.4941745939839686</v>
      </c>
    </row>
    <row r="82" spans="3:20" ht="12.75">
      <c r="C82" s="4"/>
      <c r="D82" s="10" t="s">
        <v>8</v>
      </c>
      <c r="N82">
        <f t="shared" si="21"/>
        <v>11.279999999999983</v>
      </c>
      <c r="O82" s="4">
        <f t="shared" si="8"/>
        <v>358.81228799999843</v>
      </c>
      <c r="P82">
        <f t="shared" si="17"/>
        <v>0.49495147866122574</v>
      </c>
      <c r="Q82">
        <f t="shared" si="18"/>
        <v>0.49497551292345393</v>
      </c>
      <c r="R82">
        <f t="shared" si="19"/>
        <v>0.4949751397967994</v>
      </c>
      <c r="T82">
        <f t="shared" si="20"/>
        <v>0.49406863503418197</v>
      </c>
    </row>
    <row r="83" spans="3:20" ht="12.75">
      <c r="C83" s="4"/>
      <c r="D83">
        <f>SUM(D76:D81)</f>
        <v>8.237272844678216E-08</v>
      </c>
      <c r="N83">
        <f t="shared" si="21"/>
        <v>11.289999999999983</v>
      </c>
      <c r="O83" s="4">
        <f t="shared" si="8"/>
        <v>359.7674222499984</v>
      </c>
      <c r="P83">
        <f t="shared" si="17"/>
        <v>0.4948452592268126</v>
      </c>
      <c r="Q83">
        <f t="shared" si="18"/>
        <v>0.4948692663740669</v>
      </c>
      <c r="R83">
        <f t="shared" si="19"/>
        <v>0.49486888831689346</v>
      </c>
      <c r="T83">
        <f t="shared" si="20"/>
        <v>0.49395933247679824</v>
      </c>
    </row>
    <row r="84" spans="3:20" ht="12.75">
      <c r="C84" s="4"/>
      <c r="N84">
        <f t="shared" si="21"/>
        <v>11.299999999999983</v>
      </c>
      <c r="O84" s="4">
        <f t="shared" si="8"/>
        <v>360.7242499999984</v>
      </c>
      <c r="P84">
        <f t="shared" si="17"/>
        <v>0.4947357574518322</v>
      </c>
      <c r="Q84">
        <f t="shared" si="18"/>
        <v>0.49475974020166</v>
      </c>
      <c r="R84">
        <f t="shared" si="19"/>
        <v>0.4947593580197434</v>
      </c>
      <c r="T84">
        <f t="shared" si="20"/>
        <v>0.4938467266730545</v>
      </c>
    </row>
    <row r="85" spans="3:20" ht="12.75">
      <c r="C85" s="4"/>
      <c r="N85">
        <f t="shared" si="21"/>
        <v>11.309999999999983</v>
      </c>
      <c r="O85" s="4">
        <f aca="true" t="shared" si="24" ref="O85:O134">((N85)^3)/4</f>
        <v>361.6827727499984</v>
      </c>
      <c r="P85">
        <f t="shared" si="17"/>
        <v>0.4946230051809856</v>
      </c>
      <c r="Q85">
        <f t="shared" si="18"/>
        <v>0.4946469663678609</v>
      </c>
      <c r="R85">
        <f t="shared" si="19"/>
        <v>0.4946465808586246</v>
      </c>
      <c r="T85">
        <f t="shared" si="20"/>
        <v>0.49373085735179983</v>
      </c>
    </row>
    <row r="86" spans="14:20" ht="12.75">
      <c r="N86">
        <f t="shared" si="21"/>
        <v>11.319999999999983</v>
      </c>
      <c r="O86" s="4">
        <f t="shared" si="24"/>
        <v>362.64299199999834</v>
      </c>
      <c r="P86">
        <f t="shared" si="17"/>
        <v>0.49450703383844097</v>
      </c>
      <c r="Q86">
        <f t="shared" si="18"/>
        <v>0.4945309764107388</v>
      </c>
      <c r="R86">
        <f t="shared" si="19"/>
        <v>0.4945305883633626</v>
      </c>
      <c r="T86">
        <f t="shared" si="20"/>
        <v>0.4936117636198322</v>
      </c>
    </row>
    <row r="87" spans="14:20" ht="12.75">
      <c r="N87">
        <f t="shared" si="21"/>
        <v>11.329999999999982</v>
      </c>
      <c r="O87" s="4">
        <f t="shared" si="24"/>
        <v>363.6049092499983</v>
      </c>
      <c r="P87">
        <f t="shared" si="17"/>
        <v>0.4943878744336594</v>
      </c>
      <c r="Q87">
        <f t="shared" si="18"/>
        <v>0.4944118014506918</v>
      </c>
      <c r="R87">
        <f t="shared" si="19"/>
        <v>0.4944114116462194</v>
      </c>
      <c r="T87">
        <f t="shared" si="20"/>
        <v>0.4934894839720583</v>
      </c>
    </row>
    <row r="88" spans="14:20" ht="12.75">
      <c r="N88">
        <f t="shared" si="21"/>
        <v>11.339999999999982</v>
      </c>
      <c r="O88" s="4">
        <f t="shared" si="24"/>
        <v>364.56852599999826</v>
      </c>
      <c r="P88">
        <f t="shared" si="17"/>
        <v>0.49426555756713414</v>
      </c>
      <c r="Q88">
        <f t="shared" si="18"/>
        <v>0.49428947219624725</v>
      </c>
      <c r="R88">
        <f t="shared" si="19"/>
        <v>0.49428908140769146</v>
      </c>
      <c r="T88">
        <f t="shared" si="20"/>
        <v>0.49336405630147717</v>
      </c>
    </row>
    <row r="89" spans="14:20" ht="12.75">
      <c r="N89">
        <f t="shared" si="21"/>
        <v>11.349999999999982</v>
      </c>
      <c r="O89" s="4">
        <f t="shared" si="24"/>
        <v>365.53384374999825</v>
      </c>
      <c r="P89">
        <f t="shared" si="17"/>
        <v>0.49414011343604647</v>
      </c>
      <c r="Q89">
        <f t="shared" si="18"/>
        <v>0.49416401894977624</v>
      </c>
      <c r="R89">
        <f t="shared" si="19"/>
        <v>0.49416362794222407</v>
      </c>
      <c r="T89">
        <f t="shared" si="20"/>
        <v>0.49323551790899395</v>
      </c>
    </row>
    <row r="90" spans="14:20" ht="12.75">
      <c r="N90">
        <f t="shared" si="21"/>
        <v>11.359999999999982</v>
      </c>
      <c r="O90" s="4">
        <f t="shared" si="24"/>
        <v>366.5008639999982</v>
      </c>
      <c r="P90">
        <f t="shared" si="17"/>
        <v>0.4940115718398374</v>
      </c>
      <c r="Q90">
        <f t="shared" si="18"/>
        <v>0.49403547161312467</v>
      </c>
      <c r="R90">
        <f t="shared" si="19"/>
        <v>0.49403508114383965</v>
      </c>
      <c r="T90">
        <f t="shared" si="20"/>
        <v>0.4931039055130638</v>
      </c>
    </row>
    <row r="91" spans="14:20" ht="12.75">
      <c r="N91">
        <f t="shared" si="21"/>
        <v>11.369999999999981</v>
      </c>
      <c r="O91" s="4">
        <f t="shared" si="24"/>
        <v>367.4695882499982</v>
      </c>
      <c r="P91">
        <f t="shared" si="17"/>
        <v>0.4938799621856985</v>
      </c>
      <c r="Q91">
        <f t="shared" si="18"/>
        <v>0.49390385969316025</v>
      </c>
      <c r="R91">
        <f t="shared" si="19"/>
        <v>0.4939034705116844</v>
      </c>
      <c r="T91">
        <f t="shared" si="20"/>
        <v>0.49296925525917157</v>
      </c>
    </row>
    <row r="92" spans="14:20" ht="12.75">
      <c r="N92">
        <f t="shared" si="21"/>
        <v>11.379999999999981</v>
      </c>
      <c r="O92" s="4">
        <f t="shared" si="24"/>
        <v>368.4400179999982</v>
      </c>
      <c r="P92">
        <f t="shared" si="17"/>
        <v>0.4937453134939816</v>
      </c>
      <c r="Q92">
        <f t="shared" si="18"/>
        <v>0.4937692123072389</v>
      </c>
      <c r="R92">
        <f t="shared" si="19"/>
        <v>0.4937688251554924</v>
      </c>
      <c r="T92">
        <f t="shared" si="20"/>
        <v>0.49283160272914805</v>
      </c>
    </row>
    <row r="93" spans="14:20" ht="12.75">
      <c r="N93">
        <f t="shared" si="21"/>
        <v>11.389999999999981</v>
      </c>
      <c r="O93" s="4">
        <f t="shared" si="24"/>
        <v>369.4121547499982</v>
      </c>
      <c r="P93">
        <f t="shared" si="17"/>
        <v>0.49360765440352916</v>
      </c>
      <c r="Q93">
        <f t="shared" si="18"/>
        <v>0.49363155818859034</v>
      </c>
      <c r="R93">
        <f t="shared" si="19"/>
        <v>0.4936311738009707</v>
      </c>
      <c r="T93">
        <f t="shared" si="20"/>
        <v>0.4926909829503276</v>
      </c>
    </row>
    <row r="94" spans="14:20" ht="12.75">
      <c r="N94">
        <f t="shared" si="21"/>
        <v>11.39999999999998</v>
      </c>
      <c r="O94" s="4">
        <f t="shared" si="24"/>
        <v>370.3859999999981</v>
      </c>
      <c r="P94">
        <f t="shared" si="17"/>
        <v>0.4934670131769275</v>
      </c>
      <c r="Q94">
        <f t="shared" si="18"/>
        <v>0.4934909256916245</v>
      </c>
      <c r="R94">
        <f t="shared" si="19"/>
        <v>0.4934905447951037</v>
      </c>
      <c r="T94">
        <f t="shared" si="20"/>
        <v>0.4925474304045485</v>
      </c>
    </row>
    <row r="95" spans="14:20" ht="12.75">
      <c r="N95">
        <f t="shared" si="21"/>
        <v>11.40999999999998</v>
      </c>
      <c r="O95" s="4">
        <f t="shared" si="24"/>
        <v>371.3615552499981</v>
      </c>
      <c r="P95">
        <f t="shared" si="17"/>
        <v>0.4933234177056819</v>
      </c>
      <c r="Q95">
        <f t="shared" si="18"/>
        <v>0.49334734279716025</v>
      </c>
      <c r="R95">
        <f t="shared" si="19"/>
        <v>0.4933469661113809</v>
      </c>
      <c r="T95">
        <f t="shared" si="20"/>
        <v>0.49240097903700003</v>
      </c>
    </row>
    <row r="96" spans="14:20" ht="12.75">
      <c r="N96">
        <f t="shared" si="21"/>
        <v>11.41999999999998</v>
      </c>
      <c r="O96" s="4">
        <f t="shared" si="24"/>
        <v>372.3388219999981</v>
      </c>
      <c r="P96">
        <f t="shared" si="17"/>
        <v>0.4931768955153169</v>
      </c>
      <c r="Q96">
        <f t="shared" si="18"/>
        <v>0.49320083711757745</v>
      </c>
      <c r="R96">
        <f t="shared" si="19"/>
        <v>0.49320046535494744</v>
      </c>
      <c r="T96">
        <f t="shared" si="20"/>
        <v>0.4922516622649178</v>
      </c>
    </row>
    <row r="97" spans="14:20" ht="12.75">
      <c r="N97">
        <f t="shared" si="21"/>
        <v>11.42999999999998</v>
      </c>
      <c r="O97" s="4">
        <f t="shared" si="24"/>
        <v>373.31780174999807</v>
      </c>
      <c r="P97">
        <f t="shared" si="17"/>
        <v>0.49302747377040224</v>
      </c>
      <c r="Q97">
        <f t="shared" si="18"/>
        <v>0.49305143590189343</v>
      </c>
      <c r="R97">
        <f t="shared" si="19"/>
        <v>0.4930510697676797</v>
      </c>
      <c r="T97">
        <f t="shared" si="20"/>
        <v>0.4920995129861315</v>
      </c>
    </row>
    <row r="98" spans="14:20" ht="12.75">
      <c r="N98">
        <f t="shared" si="21"/>
        <v>11.43999999999998</v>
      </c>
      <c r="O98" s="4">
        <f t="shared" si="24"/>
        <v>374.29849599999807</v>
      </c>
      <c r="P98">
        <f t="shared" si="17"/>
        <v>0.4928751792795046</v>
      </c>
      <c r="Q98">
        <f t="shared" si="18"/>
        <v>0.49289916604076517</v>
      </c>
      <c r="R98">
        <f t="shared" si="19"/>
        <v>0.4928988062331856</v>
      </c>
      <c r="T98">
        <f t="shared" si="20"/>
        <v>0.4919445635874667</v>
      </c>
    </row>
    <row r="99" spans="14:20" ht="12.75">
      <c r="N99">
        <f t="shared" si="21"/>
        <v>11.44999999999998</v>
      </c>
      <c r="O99" s="4">
        <f t="shared" si="24"/>
        <v>375.280906249998</v>
      </c>
      <c r="P99">
        <f t="shared" si="17"/>
        <v>0.49272003850006807</v>
      </c>
      <c r="Q99">
        <f t="shared" si="18"/>
        <v>0.49274405407141864</v>
      </c>
      <c r="R99">
        <f t="shared" si="19"/>
        <v>0.49274370128173306</v>
      </c>
      <c r="T99">
        <f t="shared" si="20"/>
        <v>0.49178684595300304</v>
      </c>
    </row>
    <row r="100" spans="14:20" ht="12.75">
      <c r="N100">
        <f t="shared" si="21"/>
        <v>11.45999999999998</v>
      </c>
      <c r="O100" s="4">
        <f t="shared" si="24"/>
        <v>376.26503399999797</v>
      </c>
      <c r="P100">
        <f aca="true" t="shared" si="25" ref="P100:P131">($F$6*$H$6)*((1/($G$6*($G$6-1)))*($H$6/O100)^($G$6-1)+O100/($G$6*$H$6)-1/($G$6-1))+$I$6</f>
        <v>0.492562077543223</v>
      </c>
      <c r="Q100">
        <f aca="true" t="shared" si="26" ref="Q100:Q134">($F$24*$H$24)*((1/($G$24*($G$24-1)))*($H$24/O100)^($G$24-1)+O100/($G$24*$H$24)-1/($G$24-1))+$I$24</f>
        <v>0.49258612618250547</v>
      </c>
      <c r="R100">
        <f t="shared" si="19"/>
        <v>0.49258578109510553</v>
      </c>
      <c r="T100">
        <f t="shared" si="20"/>
        <v>0.4916263914721927</v>
      </c>
    </row>
    <row r="101" spans="14:20" ht="12.75">
      <c r="N101">
        <f t="shared" si="21"/>
        <v>11.46999999999998</v>
      </c>
      <c r="O101" s="4">
        <f t="shared" si="24"/>
        <v>377.2508807499979</v>
      </c>
      <c r="P101">
        <f t="shared" si="25"/>
        <v>0.4924013221785253</v>
      </c>
      <c r="Q101">
        <f t="shared" si="26"/>
        <v>0.4924254082188893</v>
      </c>
      <c r="R101">
        <f t="shared" si="19"/>
        <v>0.4924250715113867</v>
      </c>
      <c r="T101">
        <f t="shared" si="20"/>
        <v>0.49146323104784057</v>
      </c>
    </row>
    <row r="102" spans="14:20" ht="12.75">
      <c r="N102">
        <f t="shared" si="21"/>
        <v>11.479999999999979</v>
      </c>
      <c r="O102" s="4">
        <f t="shared" si="24"/>
        <v>378.23844799999796</v>
      </c>
      <c r="P102">
        <f t="shared" si="25"/>
        <v>0.49223779783862626</v>
      </c>
      <c r="Q102">
        <f t="shared" si="26"/>
        <v>0.4922619256863623</v>
      </c>
      <c r="R102">
        <f t="shared" si="19"/>
        <v>0.4922615980296763</v>
      </c>
      <c r="T102">
        <f t="shared" si="20"/>
        <v>0.4912973951039485</v>
      </c>
    </row>
    <row r="103" spans="14:20" ht="12.75">
      <c r="N103">
        <f t="shared" si="21"/>
        <v>11.489999999999979</v>
      </c>
      <c r="O103" s="4">
        <f t="shared" si="24"/>
        <v>379.22773724999786</v>
      </c>
      <c r="P103">
        <f t="shared" si="25"/>
        <v>0.4920715296238751</v>
      </c>
      <c r="Q103">
        <f t="shared" si="26"/>
        <v>0.49209570375629236</v>
      </c>
      <c r="R103">
        <f t="shared" si="19"/>
        <v>0.49209538581473583</v>
      </c>
      <c r="T103">
        <f t="shared" si="20"/>
        <v>0.4911289135934269</v>
      </c>
    </row>
    <row r="104" spans="14:20" ht="12.75">
      <c r="N104">
        <f t="shared" si="21"/>
        <v>11.499999999999979</v>
      </c>
      <c r="O104" s="4">
        <f t="shared" si="24"/>
        <v>380.2187499999979</v>
      </c>
      <c r="P104">
        <f t="shared" si="25"/>
        <v>0.49190254230685426</v>
      </c>
      <c r="Q104">
        <f t="shared" si="26"/>
        <v>0.4919267672702034</v>
      </c>
      <c r="R104">
        <f t="shared" si="19"/>
        <v>0.49192645970156773</v>
      </c>
      <c r="T104">
        <f t="shared" si="20"/>
        <v>0.4909578160056756</v>
      </c>
    </row>
    <row r="105" spans="14:20" ht="12.75">
      <c r="N105">
        <f t="shared" si="21"/>
        <v>11.509999999999978</v>
      </c>
      <c r="O105" s="4">
        <f t="shared" si="24"/>
        <v>381.2114877499979</v>
      </c>
      <c r="P105">
        <f t="shared" si="25"/>
        <v>0.4917308603368493</v>
      </c>
      <c r="Q105">
        <f t="shared" si="26"/>
        <v>0.4917551407442886</v>
      </c>
      <c r="R105">
        <f t="shared" si="19"/>
        <v>0.4917548441999274</v>
      </c>
      <c r="T105">
        <f t="shared" si="20"/>
        <v>0.4907841313740357</v>
      </c>
    </row>
    <row r="106" spans="14:20" ht="12.75">
      <c r="N106">
        <f t="shared" si="21"/>
        <v>11.519999999999978</v>
      </c>
      <c r="O106" s="4">
        <f t="shared" si="24"/>
        <v>382.20595199999786</v>
      </c>
      <c r="P106">
        <f t="shared" si="25"/>
        <v>0.49155650784425386</v>
      </c>
      <c r="Q106">
        <f t="shared" si="26"/>
        <v>0.491580848373858</v>
      </c>
      <c r="R106">
        <f t="shared" si="19"/>
        <v>0.4915805634987699</v>
      </c>
      <c r="T106">
        <f t="shared" si="20"/>
        <v>0.4906078882831161</v>
      </c>
    </row>
    <row r="107" spans="14:20" ht="12.75">
      <c r="N107">
        <f t="shared" si="21"/>
        <v>11.529999999999978</v>
      </c>
      <c r="O107" s="4">
        <f t="shared" si="24"/>
        <v>383.2021442499978</v>
      </c>
      <c r="P107">
        <f t="shared" si="25"/>
        <v>0.4913795086449107</v>
      </c>
      <c r="Q107">
        <f t="shared" si="26"/>
        <v>0.4914039140377217</v>
      </c>
      <c r="R107">
        <f t="shared" si="19"/>
        <v>0.49140364147063187</v>
      </c>
      <c r="T107">
        <f t="shared" si="20"/>
        <v>0.49042911487599533</v>
      </c>
    </row>
    <row r="108" spans="14:20" ht="12.75">
      <c r="N108">
        <f t="shared" si="21"/>
        <v>11.539999999999978</v>
      </c>
      <c r="O108" s="4">
        <f t="shared" si="24"/>
        <v>384.20006599999783</v>
      </c>
      <c r="P108">
        <f t="shared" si="25"/>
        <v>0.49119988624439026</v>
      </c>
      <c r="Q108">
        <f t="shared" si="26"/>
        <v>0.49122436130250935</v>
      </c>
      <c r="R108">
        <f t="shared" si="19"/>
        <v>0.4912241016759499</v>
      </c>
      <c r="T108">
        <f t="shared" si="20"/>
        <v>0.4902478388613023</v>
      </c>
    </row>
    <row r="109" spans="14:20" ht="12.75">
      <c r="N109">
        <f t="shared" si="21"/>
        <v>11.549999999999978</v>
      </c>
      <c r="O109" s="4">
        <f t="shared" si="24"/>
        <v>385.19971874999777</v>
      </c>
      <c r="P109">
        <f t="shared" si="25"/>
        <v>0.49101766384220713</v>
      </c>
      <c r="Q109">
        <f t="shared" si="26"/>
        <v>0.49104221342692705</v>
      </c>
      <c r="R109">
        <f t="shared" si="19"/>
        <v>0.4910419673673163</v>
      </c>
      <c r="T109">
        <f t="shared" si="20"/>
        <v>0.4900640875201772</v>
      </c>
    </row>
    <row r="110" spans="14:20" ht="12.75">
      <c r="N110">
        <f t="shared" si="21"/>
        <v>11.559999999999977</v>
      </c>
      <c r="O110" s="4">
        <f t="shared" si="24"/>
        <v>386.20110399999777</v>
      </c>
      <c r="P110">
        <f t="shared" si="25"/>
        <v>0.4908328643359759</v>
      </c>
      <c r="Q110">
        <f t="shared" si="26"/>
        <v>0.4908574933659525</v>
      </c>
      <c r="R110">
        <f t="shared" si="19"/>
        <v>0.49085726149367354</v>
      </c>
      <c r="T110">
        <f t="shared" si="20"/>
        <v>0.4898778877131151</v>
      </c>
    </row>
    <row r="111" spans="1:20" ht="12.75">
      <c r="A111" t="s">
        <v>11</v>
      </c>
      <c r="N111">
        <f t="shared" si="21"/>
        <v>11.569999999999977</v>
      </c>
      <c r="O111" s="4">
        <f t="shared" si="24"/>
        <v>387.2042232499977</v>
      </c>
      <c r="P111">
        <f t="shared" si="25"/>
        <v>0.4906455103255067</v>
      </c>
      <c r="Q111">
        <f t="shared" si="26"/>
        <v>0.4906702237749699</v>
      </c>
      <c r="R111">
        <f t="shared" si="19"/>
        <v>0.4906700067044474</v>
      </c>
      <c r="T111">
        <f t="shared" si="20"/>
        <v>0.48968926588669387</v>
      </c>
    </row>
    <row r="112" spans="14:20" ht="12.75">
      <c r="N112">
        <f t="shared" si="21"/>
        <v>11.579999999999977</v>
      </c>
      <c r="O112" s="4">
        <f t="shared" si="24"/>
        <v>388.2090779999977</v>
      </c>
      <c r="P112">
        <f t="shared" si="25"/>
        <v>0.49045562411684207</v>
      </c>
      <c r="Q112">
        <f t="shared" si="26"/>
        <v>0.490480427013844</v>
      </c>
      <c r="R112">
        <f t="shared" si="19"/>
        <v>0.4904802253536208</v>
      </c>
      <c r="T112">
        <f t="shared" si="20"/>
        <v>0.48949824808018944</v>
      </c>
    </row>
    <row r="113" spans="14:20" ht="12.75">
      <c r="N113">
        <f t="shared" si="21"/>
        <v>11.589999999999977</v>
      </c>
      <c r="O113" s="4">
        <f t="shared" si="24"/>
        <v>389.2156697499977</v>
      </c>
      <c r="P113">
        <f t="shared" si="25"/>
        <v>0.4902632277262353</v>
      </c>
      <c r="Q113">
        <f t="shared" si="26"/>
        <v>0.49028812515093645</v>
      </c>
      <c r="R113">
        <f t="shared" si="19"/>
        <v>0.49028793950374855</v>
      </c>
      <c r="T113">
        <f t="shared" si="20"/>
        <v>0.48930485993207923</v>
      </c>
    </row>
    <row r="114" spans="14:20" ht="12.75">
      <c r="N114">
        <f t="shared" si="21"/>
        <v>11.599999999999977</v>
      </c>
      <c r="O114" s="4">
        <f t="shared" si="24"/>
        <v>390.22399999999766</v>
      </c>
      <c r="P114">
        <f t="shared" si="25"/>
        <v>0.49006834288407214</v>
      </c>
      <c r="Q114">
        <f t="shared" si="26"/>
        <v>0.4900933399670637</v>
      </c>
      <c r="R114">
        <f t="shared" si="19"/>
        <v>0.49009317092991445</v>
      </c>
      <c r="T114">
        <f t="shared" si="20"/>
        <v>0.48910912668643647</v>
      </c>
    </row>
    <row r="115" spans="14:20" ht="12.75">
      <c r="N115">
        <f t="shared" si="21"/>
        <v>11.609999999999976</v>
      </c>
      <c r="O115" s="4">
        <f t="shared" si="24"/>
        <v>391.23407024999756</v>
      </c>
      <c r="P115">
        <f t="shared" si="25"/>
        <v>0.48987099103873527</v>
      </c>
      <c r="Q115">
        <f t="shared" si="26"/>
        <v>0.4898960929593977</v>
      </c>
      <c r="R115">
        <f t="shared" si="19"/>
        <v>0.4898959411236308</v>
      </c>
      <c r="T115">
        <f t="shared" si="20"/>
        <v>0.4889110731992169</v>
      </c>
    </row>
    <row r="116" spans="14:20" ht="12.75">
      <c r="N116">
        <f t="shared" si="21"/>
        <v>11.619999999999976</v>
      </c>
      <c r="O116" s="4">
        <f t="shared" si="24"/>
        <v>392.2458819999976</v>
      </c>
      <c r="P116">
        <f t="shared" si="25"/>
        <v>0.489671193360414</v>
      </c>
      <c r="Q116">
        <f t="shared" si="26"/>
        <v>0.4896964053453101</v>
      </c>
      <c r="R116">
        <f t="shared" si="19"/>
        <v>0.4896962712966821</v>
      </c>
      <c r="T116">
        <f t="shared" si="20"/>
        <v>0.4887107239444404</v>
      </c>
    </row>
    <row r="117" spans="14:20" ht="12.75">
      <c r="N117">
        <f t="shared" si="21"/>
        <v>11.629999999999976</v>
      </c>
      <c r="O117" s="4">
        <f t="shared" si="24"/>
        <v>393.2594367499975</v>
      </c>
      <c r="P117">
        <f t="shared" si="25"/>
        <v>0.48946897074485896</v>
      </c>
      <c r="Q117">
        <f t="shared" si="26"/>
        <v>0.48949429806616224</v>
      </c>
      <c r="R117">
        <f t="shared" si="19"/>
        <v>0.4894941823849135</v>
      </c>
      <c r="T117">
        <f t="shared" si="20"/>
        <v>0.4885081030202684</v>
      </c>
    </row>
    <row r="118" spans="14:20" ht="12.75">
      <c r="N118">
        <f t="shared" si="21"/>
        <v>11.639999999999976</v>
      </c>
      <c r="O118" s="4">
        <f t="shared" si="24"/>
        <v>394.2747359999975</v>
      </c>
      <c r="P118">
        <f t="shared" si="25"/>
        <v>0.48926434381708295</v>
      </c>
      <c r="Q118">
        <f t="shared" si="26"/>
        <v>0.4892897917910392</v>
      </c>
      <c r="R118">
        <f t="shared" si="19"/>
        <v>0.48928969505196424</v>
      </c>
      <c r="T118">
        <f t="shared" si="20"/>
        <v>0.4883032341549802</v>
      </c>
    </row>
    <row r="119" spans="14:20" ht="12.75">
      <c r="N119">
        <f t="shared" si="21"/>
        <v>11.649999999999975</v>
      </c>
      <c r="O119" s="4">
        <f t="shared" si="24"/>
        <v>395.2917812499975</v>
      </c>
      <c r="P119">
        <f t="shared" si="25"/>
        <v>0.48905733293500886</v>
      </c>
      <c r="Q119">
        <f t="shared" si="26"/>
        <v>0.48908290692043127</v>
      </c>
      <c r="R119">
        <f t="shared" si="19"/>
        <v>0.4890828296929481</v>
      </c>
      <c r="T119">
        <f t="shared" si="20"/>
        <v>0.48809614071284835</v>
      </c>
    </row>
    <row r="120" spans="14:20" ht="12.75">
      <c r="N120">
        <f t="shared" si="21"/>
        <v>11.659999999999975</v>
      </c>
      <c r="O120" s="4">
        <f t="shared" si="24"/>
        <v>396.31057399999753</v>
      </c>
      <c r="P120">
        <f t="shared" si="25"/>
        <v>0.4888479581930652</v>
      </c>
      <c r="Q120">
        <f t="shared" si="26"/>
        <v>0.4888736635898618</v>
      </c>
      <c r="R120">
        <f t="shared" si="19"/>
        <v>0.48887360643808025</v>
      </c>
      <c r="T120">
        <f t="shared" si="20"/>
        <v>0.4878868456999165</v>
      </c>
    </row>
    <row r="121" spans="14:20" ht="12.75">
      <c r="N121">
        <f t="shared" si="21"/>
        <v>11.669999999999975</v>
      </c>
      <c r="O121" s="4">
        <f t="shared" si="24"/>
        <v>397.3311157499975</v>
      </c>
      <c r="P121">
        <f t="shared" si="25"/>
        <v>0.48863623942573065</v>
      </c>
      <c r="Q121">
        <f t="shared" si="26"/>
        <v>0.48866208167346353</v>
      </c>
      <c r="R121">
        <f t="shared" si="19"/>
        <v>0.48866204515625294</v>
      </c>
      <c r="T121">
        <f t="shared" si="20"/>
        <v>0.48767537176968057</v>
      </c>
    </row>
    <row r="122" spans="14:20" ht="12.75">
      <c r="N122">
        <f t="shared" si="21"/>
        <v>11.679999999999975</v>
      </c>
      <c r="O122" s="4">
        <f t="shared" si="24"/>
        <v>398.35340799999744</v>
      </c>
      <c r="P122">
        <f t="shared" si="25"/>
        <v>0.48842219621102706</v>
      </c>
      <c r="Q122">
        <f t="shared" si="26"/>
        <v>0.48844818078750346</v>
      </c>
      <c r="R122">
        <f t="shared" si="19"/>
        <v>0.48844816545855885</v>
      </c>
      <c r="T122">
        <f t="shared" si="20"/>
        <v>0.48746174122867447</v>
      </c>
    </row>
    <row r="123" spans="14:20" ht="12.75">
      <c r="N123">
        <f t="shared" si="21"/>
        <v>11.689999999999975</v>
      </c>
      <c r="O123" s="4">
        <f t="shared" si="24"/>
        <v>399.3774522499974</v>
      </c>
      <c r="P123">
        <f t="shared" si="25"/>
        <v>0.4882058478739636</v>
      </c>
      <c r="Q123">
        <f t="shared" si="26"/>
        <v>0.4882319802938568</v>
      </c>
      <c r="R123">
        <f t="shared" si="19"/>
        <v>0.4882319867017651</v>
      </c>
      <c r="T123">
        <f t="shared" si="20"/>
        <v>0.4872459760419636</v>
      </c>
    </row>
    <row r="124" spans="14:20" ht="12.75">
      <c r="N124">
        <f t="shared" si="21"/>
        <v>11.699999999999974</v>
      </c>
      <c r="O124" s="4">
        <f t="shared" si="24"/>
        <v>400.40324999999734</v>
      </c>
      <c r="P124">
        <f t="shared" si="25"/>
        <v>0.4879872134899312</v>
      </c>
      <c r="Q124">
        <f t="shared" si="26"/>
        <v>0.4880134993034322</v>
      </c>
      <c r="R124">
        <f t="shared" si="19"/>
        <v>0.4880135279917366</v>
      </c>
      <c r="T124">
        <f t="shared" si="20"/>
        <v>0.48702809783854606</v>
      </c>
    </row>
    <row r="125" spans="14:20" ht="12.75">
      <c r="N125">
        <f t="shared" si="21"/>
        <v>11.709999999999974</v>
      </c>
      <c r="O125" s="4">
        <f t="shared" si="24"/>
        <v>401.4308027499974</v>
      </c>
      <c r="P125">
        <f t="shared" si="25"/>
        <v>0.48776631188804853</v>
      </c>
      <c r="Q125">
        <f t="shared" si="26"/>
        <v>0.48779275667954675</v>
      </c>
      <c r="R125">
        <f t="shared" si="19"/>
        <v>0.487792808186811</v>
      </c>
      <c r="T125">
        <f t="shared" si="20"/>
        <v>0.48680812791666417</v>
      </c>
    </row>
    <row r="126" spans="14:20" ht="12.75">
      <c r="N126">
        <f t="shared" si="21"/>
        <v>11.719999999999974</v>
      </c>
      <c r="O126" s="4">
        <f t="shared" si="24"/>
        <v>402.4601119999973</v>
      </c>
      <c r="P126">
        <f t="shared" si="25"/>
        <v>0.4875431616544607</v>
      </c>
      <c r="Q126">
        <f t="shared" si="26"/>
        <v>0.487569771041254</v>
      </c>
      <c r="R126">
        <f t="shared" si="19"/>
        <v>0.4875698459011253</v>
      </c>
      <c r="T126">
        <f t="shared" si="20"/>
        <v>0.48658608724902747</v>
      </c>
    </row>
    <row r="127" spans="14:20" ht="12.75">
      <c r="N127">
        <f t="shared" si="21"/>
        <v>11.729999999999974</v>
      </c>
      <c r="O127" s="4">
        <f t="shared" si="24"/>
        <v>403.4911792499973</v>
      </c>
      <c r="P127">
        <f t="shared" si="25"/>
        <v>0.4873177811355907</v>
      </c>
      <c r="Q127">
        <f t="shared" si="26"/>
        <v>0.48734456076662336</v>
      </c>
      <c r="R127">
        <f t="shared" si="19"/>
        <v>0.4873446595078946</v>
      </c>
      <c r="T127">
        <f t="shared" si="20"/>
        <v>0.4863619964879492</v>
      </c>
    </row>
    <row r="128" spans="14:20" ht="12.75">
      <c r="N128">
        <f t="shared" si="21"/>
        <v>11.739999999999974</v>
      </c>
      <c r="O128" s="4">
        <f t="shared" si="24"/>
        <v>404.5240059999973</v>
      </c>
      <c r="P128">
        <f t="shared" si="25"/>
        <v>0.48709018844134466</v>
      </c>
      <c r="Q128">
        <f t="shared" si="26"/>
        <v>0.4871171439959735</v>
      </c>
      <c r="R128">
        <f t="shared" si="19"/>
        <v>0.48711726714264497</v>
      </c>
      <c r="T128">
        <f t="shared" si="20"/>
        <v>0.48613587597039704</v>
      </c>
    </row>
    <row r="129" spans="14:20" ht="12.75">
      <c r="N129">
        <f t="shared" si="21"/>
        <v>11.749999999999973</v>
      </c>
      <c r="O129" s="4">
        <f t="shared" si="24"/>
        <v>405.55859374999727</v>
      </c>
      <c r="P129">
        <f t="shared" si="25"/>
        <v>0.486860401448272</v>
      </c>
      <c r="Q129">
        <f t="shared" si="26"/>
        <v>0.48688753863505935</v>
      </c>
      <c r="R129">
        <f t="shared" si="19"/>
        <v>0.4868876867063992</v>
      </c>
      <c r="T129">
        <f t="shared" si="20"/>
        <v>0.48590774572296047</v>
      </c>
    </row>
    <row r="130" spans="14:20" ht="12.75">
      <c r="N130">
        <f t="shared" si="21"/>
        <v>11.759999999999973</v>
      </c>
      <c r="O130" s="4">
        <f t="shared" si="24"/>
        <v>406.5949439999972</v>
      </c>
      <c r="P130">
        <f t="shared" si="25"/>
        <v>0.48662843780267967</v>
      </c>
      <c r="Q130">
        <f t="shared" si="26"/>
        <v>0.48665576235821373</v>
      </c>
      <c r="R130">
        <f t="shared" si="19"/>
        <v>0.4866559358688177</v>
      </c>
      <c r="T130">
        <f t="shared" si="20"/>
        <v>0.4856776254667352</v>
      </c>
    </row>
    <row r="131" spans="14:20" ht="12.75">
      <c r="N131">
        <f t="shared" si="21"/>
        <v>11.769999999999973</v>
      </c>
      <c r="O131" s="4">
        <f t="shared" si="24"/>
        <v>407.6330582499972</v>
      </c>
      <c r="P131">
        <f t="shared" si="25"/>
        <v>0.4863943149237036</v>
      </c>
      <c r="Q131">
        <f t="shared" si="26"/>
        <v>0.4864218326114443</v>
      </c>
      <c r="R131">
        <f t="shared" si="19"/>
        <v>0.48642203207129486</v>
      </c>
      <c r="T131">
        <f t="shared" si="20"/>
        <v>0.48544553462212714</v>
      </c>
    </row>
    <row r="132" spans="14:20" ht="12.75">
      <c r="N132">
        <f t="shared" si="21"/>
        <v>11.779999999999973</v>
      </c>
      <c r="O132" s="4">
        <f t="shared" si="24"/>
        <v>408.67293799999715</v>
      </c>
      <c r="P132">
        <f>($F$6*$H$6)*((1/($G$6*($G$6-1)))*($H$6/O132)^($G$6-1)+O132/($G$6*$H$6)-1/($G$6-1))+$I$6</f>
        <v>0.4861580500063357</v>
      </c>
      <c r="Q132">
        <f t="shared" si="26"/>
        <v>0.4861857666154864</v>
      </c>
      <c r="R132">
        <f t="shared" si="19"/>
        <v>0.48618599253001116</v>
      </c>
      <c r="T132">
        <f t="shared" si="20"/>
        <v>0.48521149231357674</v>
      </c>
    </row>
    <row r="133" spans="14:20" ht="12.75">
      <c r="N133">
        <f t="shared" si="21"/>
        <v>11.789999999999973</v>
      </c>
      <c r="O133" s="4">
        <f t="shared" si="24"/>
        <v>409.7145847499971</v>
      </c>
      <c r="P133">
        <f>($F$6*$H$6)*((1/($G$6*($G$6-1)))*($H$6/O133)^($G$6-1)+O133/($G$6*$H$6)-1/($G$6-1))+$I$6</f>
        <v>0.485919660024408</v>
      </c>
      <c r="Q133">
        <f t="shared" si="26"/>
        <v>0.4859475813688129</v>
      </c>
      <c r="R133">
        <f>($F$42*$H$42)*((1/($G$42*($G$42-1)))*($H$42/O133)^($G$42-1)+O133/($G$42*$H$42)-1/($G$42-1))+$I$42</f>
        <v>0.4859478342389417</v>
      </c>
      <c r="T133">
        <f>($F$77*$H$77)*((1/($G$77*($G$77-1)))*($H$77/O133)^($G$77-1)+O133/($G$77*$H$77)-1/($G$77-1))+$I$77</f>
        <v>0.4849755173742051</v>
      </c>
    </row>
    <row r="134" spans="14:20" ht="12.75">
      <c r="N134">
        <f>N133+0.01</f>
        <v>11.799999999999972</v>
      </c>
      <c r="O134" s="4">
        <f t="shared" si="24"/>
        <v>410.75799999999714</v>
      </c>
      <c r="P134">
        <f>($F$6*$H$6)*((1/($G$6*($G$6-1)))*($H$6/O134)^($G$6-1)+O134/($G$6*$H$6)-1/($G$6-1))+$I$6</f>
        <v>0.48567916173353504</v>
      </c>
      <c r="Q134">
        <f t="shared" si="26"/>
        <v>0.4857072936506008</v>
      </c>
      <c r="R134">
        <f>($F$42*$H$42)*((1/($G$42*($G$42-1)))*($H$42/O134)^($G$42-1)+O134/($G$42*$H$42)-1/($G$42-1))+$I$42</f>
        <v>0.4857075739728229</v>
      </c>
      <c r="T134">
        <f>($F$77*$H$77)*((1/($G$77*($G$77-1)))*($H$77/O134)^($G$77-1)+O134/($G$77*$H$77)-1/($G$77-1))+$I$77</f>
        <v>0.48473762835038303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2005-07-25T20:15:26Z</dcterms:modified>
  <cp:category/>
  <cp:version/>
  <cp:contentType/>
  <cp:contentStatus/>
</cp:coreProperties>
</file>