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Agmet_Agm1g10" localSheetId="0">'Sheet1'!$A$41:$B$46</definedName>
    <definedName name="Agmet_Agm1g6" localSheetId="0">'Sheet1'!$A$76:$B$81</definedName>
    <definedName name="Agmet_Agm1g7" localSheetId="0">'Sheet1'!$A$5:$B$10</definedName>
    <definedName name="Agmet_Agm1g8" localSheetId="0">'Sheet1'!$A$23:$B$28</definedName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'Sheet1'!$F$42:$I$42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'Sheet1'!$D$48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<sst xmlns="http://schemas.openxmlformats.org/spreadsheetml/2006/main" count="71" uniqueCount="25">
  <si>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</si>
  <si>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</si>
  <si>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</si>
  <si>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</si>
  <si>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</si>
  <si>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</si>
  <si>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</si>
  <si>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</si>
  <si>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</si>
  <si>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</si>
  <si>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</si>
  <si>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</si>
  <si>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</si>
  <si>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</si>
  <si>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</si>
  <si>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</si>
  <si>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</si>
  <si>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</si>
  <si>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m</t>
  </si>
  <si>
    <t>BM (Gpa)</t>
  </si>
  <si>
    <t>G-Cut - 5</t>
  </si>
  <si>
    <t>En(g5)</t>
  </si>
  <si>
    <t>G-Cut - 10</t>
  </si>
  <si>
    <t>En(g10)</t>
  </si>
  <si>
    <t>Silver metal:  rc= 2.6 (c c c v v c c v v c v) -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</si>
</sst>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8.7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38816172"/>
        <c:axId val="13801229"/>
      </c:scatterChart>
      <c:valAx>
        <c:axId val="3881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1229"/>
        <c:crosses val="autoZero"/>
        <c:crossBetween val="midCat"/>
        <c:dispUnits/>
      </c:valAx>
      <c:valAx>
        <c:axId val="13801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8925"/>
          <c:w val="0.882"/>
          <c:h val="0.7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57102198"/>
        <c:axId val="44157735"/>
      </c:scatterChart>
      <c:valAx>
        <c:axId val="5710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crossBetween val="midCat"/>
        <c:dispUnits/>
      </c:valAx>
      <c:valAx>
        <c:axId val="4415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02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61875296"/>
        <c:axId val="20006753"/>
      </c:scatterChart>
      <c:valAx>
        <c:axId val="6187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06753"/>
        <c:crosses val="autoZero"/>
        <c:crossBetween val="midCat"/>
        <c:dispUnits/>
      </c:valAx>
      <c:valAx>
        <c:axId val="20006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Ag Metal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Sheet1!$R$4:$R$134</c:f>
              <c:numCache/>
            </c:numRef>
          </c:yVal>
          <c:smooth val="0"/>
        </c:ser>
        <c:ser>
          <c:idx val="2"/>
          <c:order val="7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45843050"/>
        <c:axId val="9934267"/>
      </c:scatterChart>
      <c:val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4267"/>
        <c:crosses val="autoZero"/>
        <c:crossBetween val="midCat"/>
        <c:dispUnits/>
      </c:valAx>
      <c:valAx>
        <c:axId val="993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430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22299540"/>
        <c:axId val="66478133"/>
      </c:scatterChart>
      <c:val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crossBetween val="midCat"/>
        <c:dispUnits/>
      </c:val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61432286"/>
        <c:axId val="16019663"/>
      </c:scatterChart>
      <c:val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crossBetween val="midCat"/>
        <c:dispUnits/>
      </c:valAx>
      <c:valAx>
        <c:axId val="16019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2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43852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57187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49567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workbookViewId="0" topLeftCell="A1">
      <selection activeCell="L82" sqref="L82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24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23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7.4</v>
      </c>
      <c r="O4" s="4">
        <f>((N4)^3)/4</f>
        <v>101.30600000000001</v>
      </c>
      <c r="P4">
        <f>($F$6*$H$6)*((1/($G$6*($G$6-1)))*($H$6/O4)^($G$6-1)+O4/($G$6*$H$6)-1/($G$6-1))+$I$6</f>
        <v>0.5925728390455366</v>
      </c>
      <c r="Q4">
        <f aca="true" t="shared" si="0" ref="Q4:Q19">($F$24*$H$24)*((1/($G$24*($G$24-1)))*($H$24/O4)^($G$24-1)+O4/($G$24*$H$24)-1/($G$24-1))+$I$24</f>
        <v>0.5927739057466089</v>
      </c>
      <c r="R4">
        <f>($F$42*$H$42)*((1/($G$42*($G$42-1)))*($H$42/O4)^($G$42-1)+O4/($G$42*$H$42)-1/($G$42-1))+$I$42</f>
        <v>0.5928191406270091</v>
      </c>
      <c r="T4">
        <f>($F$77*$H$77)*((1/($G$77*($G$77-1)))*($H$77/O4)^($G$77-1)+O4/($G$77*$H$77)-1/($G$77-1))+$I$77</f>
        <v>0.5845473943801928</v>
      </c>
    </row>
    <row r="5" spans="1:31" ht="12.75">
      <c r="A5">
        <v>7.43</v>
      </c>
      <c r="B5">
        <v>0.594750143119768</v>
      </c>
      <c r="C5" s="4">
        <f aca="true" t="shared" si="1" ref="C5:C10">((A5)^3)/4</f>
        <v>102.54310174999999</v>
      </c>
      <c r="D5">
        <f aca="true" t="shared" si="2" ref="D5:D10">(B5-($F$6*$H$6)*((1/($G$6*($G$6-1)))*($H$6/C5)^($G$6-1)+C5/($G$6*$H$6)-1/($G$6-1))-$I$6)^2</f>
        <v>4.315194176236044E-11</v>
      </c>
      <c r="K5">
        <f>((H6*4)^(1/3))*0.5291772083</f>
        <v>4.134432125951673</v>
      </c>
      <c r="N5">
        <f>N4+0.01</f>
        <v>7.41</v>
      </c>
      <c r="O5" s="4">
        <f aca="true" t="shared" si="3" ref="O5:O68">((N5)^3)/4</f>
        <v>101.71725525000001</v>
      </c>
      <c r="P5">
        <f aca="true" t="shared" si="4" ref="P5:P68">($F$6*$H$6)*((1/($G$6*($G$6-1)))*($H$6/O5)^($G$6-1)+O5/($G$6*$H$6)-1/($G$6-1))+$I$6</f>
        <v>0.593322245997068</v>
      </c>
      <c r="Q5">
        <f t="shared" si="0"/>
        <v>0.5935305892422038</v>
      </c>
      <c r="R5">
        <f aca="true" t="shared" si="5" ref="R5:R68">($F$42*$H$42)*((1/($G$42*($G$42-1)))*($H$42/O5)^($G$42-1)+O5/($G$42*$H$42)-1/($G$42-1))+$I$42</f>
        <v>0.593576460495899</v>
      </c>
      <c r="T5">
        <f aca="true" t="shared" si="6" ref="T5:T68">($F$77*$H$77)*((1/($G$77*($G$77-1)))*($H$77/O5)^($G$77-1)+O5/($G$77*$H$77)-1/($G$77-1))+$I$77</f>
        <v>0.5860310223301648</v>
      </c>
      <c r="AE5" t="s">
        <v>18</v>
      </c>
    </row>
    <row r="6" spans="1:20" ht="12.75">
      <c r="A6">
        <v>7.58</v>
      </c>
      <c r="B6">
        <v>0.602437870851304</v>
      </c>
      <c r="C6" s="4">
        <f t="shared" si="1"/>
        <v>108.879878</v>
      </c>
      <c r="D6">
        <f t="shared" si="2"/>
        <v>4.814007155927763E-10</v>
      </c>
      <c r="F6">
        <v>-0.007100162340836822</v>
      </c>
      <c r="G6">
        <v>5.415193465569299</v>
      </c>
      <c r="H6" s="4">
        <v>119.22963543478853</v>
      </c>
      <c r="I6">
        <v>0.6063526526746627</v>
      </c>
      <c r="K6" s="10" t="s">
        <v>19</v>
      </c>
      <c r="N6">
        <f aca="true" t="shared" si="7" ref="N6:N69">N5+0.01</f>
        <v>7.42</v>
      </c>
      <c r="O6" s="4">
        <f t="shared" si="3"/>
        <v>102.129622</v>
      </c>
      <c r="P6">
        <f t="shared" si="4"/>
        <v>0.5940456585580054</v>
      </c>
      <c r="Q6">
        <f t="shared" si="0"/>
        <v>0.5942607235149108</v>
      </c>
      <c r="R6">
        <f t="shared" si="5"/>
        <v>0.5943072064782237</v>
      </c>
      <c r="T6">
        <f t="shared" si="6"/>
        <v>0.5874127815811786</v>
      </c>
    </row>
    <row r="7" spans="1:20" ht="12.75">
      <c r="A7">
        <v>7.73</v>
      </c>
      <c r="B7">
        <v>0.605914564228669</v>
      </c>
      <c r="C7" s="4">
        <f t="shared" si="1"/>
        <v>115.47247925000002</v>
      </c>
      <c r="D7">
        <f t="shared" si="2"/>
        <v>1.5114063041261457E-10</v>
      </c>
      <c r="K7">
        <f>F6*(-14710.5013544)</f>
        <v>104.44694773133993</v>
      </c>
      <c r="N7">
        <f t="shared" si="7"/>
        <v>7.43</v>
      </c>
      <c r="O7" s="4">
        <f t="shared" si="3"/>
        <v>102.54310174999999</v>
      </c>
      <c r="P7">
        <f t="shared" si="4"/>
        <v>0.5947435741060093</v>
      </c>
      <c r="Q7">
        <f t="shared" si="0"/>
        <v>0.5949648309247023</v>
      </c>
      <c r="R7">
        <f t="shared" si="5"/>
        <v>0.5950119011350415</v>
      </c>
      <c r="T7">
        <f t="shared" si="6"/>
        <v>0.5886990692599587</v>
      </c>
    </row>
    <row r="8" spans="1:20" ht="12.75">
      <c r="A8">
        <v>7.88</v>
      </c>
      <c r="B8">
        <v>0.606112817893177</v>
      </c>
      <c r="C8" s="4">
        <f t="shared" si="1"/>
        <v>122.325968</v>
      </c>
      <c r="D8">
        <f t="shared" si="2"/>
        <v>9.306380012904934E-10</v>
      </c>
      <c r="N8">
        <f t="shared" si="7"/>
        <v>7.4399999999999995</v>
      </c>
      <c r="O8" s="4">
        <f t="shared" si="3"/>
        <v>102.95769599999998</v>
      </c>
      <c r="P8">
        <f t="shared" si="4"/>
        <v>0.595416479204667</v>
      </c>
      <c r="Q8">
        <f t="shared" si="0"/>
        <v>0.595643422206282</v>
      </c>
      <c r="R8">
        <f t="shared" si="5"/>
        <v>0.5956910554027264</v>
      </c>
      <c r="T8">
        <f t="shared" si="6"/>
        <v>0.5898958712043137</v>
      </c>
    </row>
    <row r="9" spans="1:20" ht="12.75">
      <c r="A9">
        <v>8.03</v>
      </c>
      <c r="B9">
        <v>0.60369273615072</v>
      </c>
      <c r="C9" s="4">
        <f t="shared" si="1"/>
        <v>129.44540674999996</v>
      </c>
      <c r="D9">
        <f t="shared" si="2"/>
        <v>1.8418591874722303E-09</v>
      </c>
      <c r="N9">
        <f t="shared" si="7"/>
        <v>7.449999999999999</v>
      </c>
      <c r="O9" s="4">
        <f t="shared" si="3"/>
        <v>103.37340624999997</v>
      </c>
      <c r="P9">
        <f t="shared" si="4"/>
        <v>0.596064849851772</v>
      </c>
      <c r="Q9">
        <f t="shared" si="0"/>
        <v>0.596296996741987</v>
      </c>
      <c r="R9">
        <f t="shared" si="5"/>
        <v>0.5963451688657428</v>
      </c>
      <c r="T9">
        <f t="shared" si="6"/>
        <v>0.591008788904664</v>
      </c>
    </row>
    <row r="10" spans="1:20" ht="12.75">
      <c r="A10">
        <v>8.18</v>
      </c>
      <c r="B10">
        <v>0.599415767396636</v>
      </c>
      <c r="C10" s="4">
        <f t="shared" si="1"/>
        <v>136.83585799999997</v>
      </c>
      <c r="D10">
        <f t="shared" si="2"/>
        <v>2.398919794855368E-10</v>
      </c>
      <c r="N10">
        <f t="shared" si="7"/>
        <v>7.459999999999999</v>
      </c>
      <c r="O10" s="4">
        <f t="shared" si="3"/>
        <v>103.79023399999997</v>
      </c>
      <c r="P10">
        <f t="shared" si="4"/>
        <v>0.5966891517215813</v>
      </c>
      <c r="Q10">
        <f t="shared" si="0"/>
        <v>0.5969260428279315</v>
      </c>
      <c r="R10">
        <f t="shared" si="5"/>
        <v>0.5969747300226667</v>
      </c>
      <c r="T10">
        <f t="shared" si="6"/>
        <v>0.5920430646480304</v>
      </c>
    </row>
    <row r="11" spans="3:20" ht="12.75">
      <c r="C11" s="4"/>
      <c r="D11" s="10" t="s">
        <v>8</v>
      </c>
      <c r="N11">
        <f t="shared" si="7"/>
        <v>7.469999999999999</v>
      </c>
      <c r="O11" s="4">
        <f t="shared" si="3"/>
        <v>104.20818074999995</v>
      </c>
      <c r="P11">
        <f t="shared" si="4"/>
        <v>0.5972898404012044</v>
      </c>
      <c r="Q11">
        <f t="shared" si="0"/>
        <v>0.5975310379335634</v>
      </c>
      <c r="R11">
        <f t="shared" si="5"/>
        <v>0.5975802165456279</v>
      </c>
      <c r="T11">
        <f t="shared" si="6"/>
        <v>0.5930036049865921</v>
      </c>
    </row>
    <row r="12" spans="3:20" ht="12.75">
      <c r="C12" s="4"/>
      <c r="D12">
        <f>SUM(D5:D10)</f>
        <v>3.6880824560160117E-09</v>
      </c>
      <c r="N12">
        <f t="shared" si="7"/>
        <v>7.479999999999999</v>
      </c>
      <c r="O12" s="4">
        <f t="shared" si="3"/>
        <v>104.62724799999995</v>
      </c>
      <c r="P12">
        <f t="shared" si="4"/>
        <v>0.5978673616212716</v>
      </c>
      <c r="Q12">
        <f t="shared" si="0"/>
        <v>0.5981124489548101</v>
      </c>
      <c r="R12">
        <f t="shared" si="5"/>
        <v>0.598162095533344</v>
      </c>
      <c r="T12">
        <f t="shared" si="6"/>
        <v>0.5938950026444832</v>
      </c>
    </row>
    <row r="13" spans="14:20" ht="12.75">
      <c r="N13">
        <f t="shared" si="7"/>
        <v>7.489999999999998</v>
      </c>
      <c r="O13" s="4">
        <f t="shared" si="3"/>
        <v>105.04743724999993</v>
      </c>
      <c r="P13">
        <f t="shared" si="4"/>
        <v>0.5984221514810307</v>
      </c>
      <c r="Q13">
        <f t="shared" si="0"/>
        <v>0.5986707324609766</v>
      </c>
      <c r="R13">
        <f t="shared" si="5"/>
        <v>0.5987208237579144</v>
      </c>
      <c r="T13">
        <f t="shared" si="6"/>
        <v>0.5947215569686455</v>
      </c>
    </row>
    <row r="14" spans="14:20" ht="12.75">
      <c r="N14">
        <f t="shared" si="7"/>
        <v>7.499999999999998</v>
      </c>
      <c r="O14" s="4">
        <f t="shared" si="3"/>
        <v>105.46874999999991</v>
      </c>
      <c r="P14">
        <f t="shared" si="4"/>
        <v>0.5989546366680113</v>
      </c>
      <c r="Q14">
        <f t="shared" si="0"/>
        <v>0.5992063349355607</v>
      </c>
      <c r="R14">
        <f t="shared" si="5"/>
        <v>0.5992568479055346</v>
      </c>
      <c r="T14">
        <f t="shared" si="6"/>
        <v>0.595487293022257</v>
      </c>
    </row>
    <row r="15" spans="14:20" ht="12.75">
      <c r="N15">
        <f t="shared" si="7"/>
        <v>7.509999999999998</v>
      </c>
      <c r="O15" s="4">
        <f t="shared" si="3"/>
        <v>105.89118774999993</v>
      </c>
      <c r="P15">
        <f t="shared" si="4"/>
        <v>0.5994652346723954</v>
      </c>
      <c r="Q15">
        <f t="shared" si="0"/>
        <v>0.5997196930111415</v>
      </c>
      <c r="R15">
        <f t="shared" si="5"/>
        <v>0.5997706048112889</v>
      </c>
      <c r="T15">
        <f t="shared" si="6"/>
        <v>0.5961959794124767</v>
      </c>
    </row>
    <row r="16" spans="14:20" ht="12.75">
      <c r="N16">
        <f t="shared" si="7"/>
        <v>7.519999999999998</v>
      </c>
      <c r="O16" s="4">
        <f t="shared" si="3"/>
        <v>106.31475199999991</v>
      </c>
      <c r="P16">
        <f t="shared" si="4"/>
        <v>0.5999543539962303</v>
      </c>
      <c r="Q16">
        <f t="shared" si="0"/>
        <v>0.6002112336984937</v>
      </c>
      <c r="R16">
        <f t="shared" si="5"/>
        <v>0.6002625216881747</v>
      </c>
      <c r="T16">
        <f t="shared" si="6"/>
        <v>0.5968511449379243</v>
      </c>
    </row>
    <row r="17" spans="14:20" ht="12.75">
      <c r="N17">
        <f t="shared" si="7"/>
        <v>7.529999999999998</v>
      </c>
      <c r="O17" s="4">
        <f t="shared" si="3"/>
        <v>106.73944424999989</v>
      </c>
      <c r="P17">
        <f t="shared" si="4"/>
        <v>0.6004223943576114</v>
      </c>
      <c r="Q17">
        <f t="shared" si="0"/>
        <v>0.6006813746100815</v>
      </c>
      <c r="R17">
        <f t="shared" si="5"/>
        <v>0.6007330163505094</v>
      </c>
      <c r="T17">
        <f t="shared" si="6"/>
        <v>0.59745609413546</v>
      </c>
    </row>
    <row r="18" spans="14:20" ht="12.75">
      <c r="N18">
        <f t="shared" si="7"/>
        <v>7.539999999999997</v>
      </c>
      <c r="O18" s="4">
        <f t="shared" si="3"/>
        <v>107.16526599999989</v>
      </c>
      <c r="P18">
        <f t="shared" si="4"/>
        <v>0.6008697468899656</v>
      </c>
      <c r="Q18">
        <f t="shared" si="0"/>
        <v>0.6011305241780709</v>
      </c>
      <c r="R18">
        <f t="shared" si="5"/>
        <v>0.6011824974318604</v>
      </c>
      <c r="T18">
        <f t="shared" si="6"/>
        <v>0.5980139218003571</v>
      </c>
    </row>
    <row r="19" spans="14:20" ht="12.75">
      <c r="N19">
        <f t="shared" si="7"/>
        <v>7.549999999999997</v>
      </c>
      <c r="O19" s="4">
        <f t="shared" si="3"/>
        <v>107.59221874999987</v>
      </c>
      <c r="P19">
        <f t="shared" si="4"/>
        <v>0.601296794336557</v>
      </c>
      <c r="Q19">
        <f t="shared" si="0"/>
        <v>0.601559081867007</v>
      </c>
      <c r="R19">
        <f t="shared" si="5"/>
        <v>0.6016113645976445</v>
      </c>
      <c r="T19">
        <f t="shared" si="6"/>
        <v>0.5985275265488935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7"/>
        <v>7.559999999999997</v>
      </c>
      <c r="O20" s="4">
        <f t="shared" si="3"/>
        <v>108.02030399999987</v>
      </c>
      <c r="P20">
        <f t="shared" si="4"/>
        <v>0.6017039112403363</v>
      </c>
      <c r="Q20">
        <f aca="true" t="shared" si="8" ref="Q20:Q51">($F$24*$H$24)*((1/($G$24*($G$24-1)))*($H$24/O20)^($G$24-1)+O20/($G$24*$H$24)-1/($G$24-1))+$I$24</f>
        <v>0.6019674383812911</v>
      </c>
      <c r="R20">
        <f t="shared" si="5"/>
        <v>0.6020200087525317</v>
      </c>
      <c r="T20">
        <f t="shared" si="6"/>
        <v>0.5989996234876613</v>
      </c>
    </row>
    <row r="21" spans="1:20" ht="18">
      <c r="A21" s="3" t="s">
        <v>11</v>
      </c>
      <c r="C21" s="4"/>
      <c r="N21">
        <f t="shared" si="7"/>
        <v>7.569999999999997</v>
      </c>
      <c r="O21" s="4">
        <f t="shared" si="3"/>
        <v>108.44952324999987</v>
      </c>
      <c r="P21">
        <f t="shared" si="4"/>
        <v>0.6020914641292507</v>
      </c>
      <c r="Q21">
        <f t="shared" si="8"/>
        <v>0.6023559758675919</v>
      </c>
      <c r="R21">
        <f t="shared" si="5"/>
        <v>0.6024088122427849</v>
      </c>
      <c r="T21">
        <f t="shared" si="6"/>
        <v>0.5994327560494945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7"/>
        <v>7.5799999999999965</v>
      </c>
      <c r="O22" s="4">
        <f t="shared" si="3"/>
        <v>108.87987799999985</v>
      </c>
      <c r="P22">
        <f t="shared" si="4"/>
        <v>0.6024598116971306</v>
      </c>
      <c r="Q22">
        <f t="shared" si="8"/>
        <v>0.6027250681123222</v>
      </c>
      <c r="R22">
        <f t="shared" si="5"/>
        <v>0.6027781490536702</v>
      </c>
      <c r="T22">
        <f t="shared" si="6"/>
        <v>0.599829307051837</v>
      </c>
    </row>
    <row r="23" spans="1:20" ht="12.75">
      <c r="A23">
        <v>7.43</v>
      </c>
      <c r="B23">
        <v>0.594969054074227</v>
      </c>
      <c r="C23" s="4">
        <f aca="true" t="shared" si="9" ref="C23:C28">((A23)^3)/4</f>
        <v>102.54310174999999</v>
      </c>
      <c r="D23">
        <f aca="true" t="shared" si="10" ref="D23:D28">(B23-($F$24*$H$24)*((1/($G$24*($G$24-1)))*($H$24/C23)^($G$24-1)+C23/($G$24*$H$24)-1/($G$24-1))-$I$24)^2</f>
        <v>1.78349919074697E-11</v>
      </c>
      <c r="K23">
        <f>((H24*4)^(1/3))*0.5291772083</f>
        <v>4.133751554156667</v>
      </c>
      <c r="N23">
        <f t="shared" si="7"/>
        <v>7.589999999999996</v>
      </c>
      <c r="O23" s="4">
        <f t="shared" si="3"/>
        <v>109.31136974999984</v>
      </c>
      <c r="P23">
        <f t="shared" si="4"/>
        <v>0.602809304980261</v>
      </c>
      <c r="Q23">
        <f t="shared" si="8"/>
        <v>0.6030750807343049</v>
      </c>
      <c r="R23">
        <f t="shared" si="5"/>
        <v>0.6031283850020608</v>
      </c>
      <c r="T23">
        <f t="shared" si="6"/>
        <v>0.600191509029556</v>
      </c>
    </row>
    <row r="24" spans="1:20" ht="12.75">
      <c r="A24">
        <v>7.58</v>
      </c>
      <c r="B24">
        <v>0.602708555651475</v>
      </c>
      <c r="C24" s="4">
        <f t="shared" si="9"/>
        <v>108.879878</v>
      </c>
      <c r="D24">
        <f t="shared" si="10"/>
        <v>2.7266136323823387E-10</v>
      </c>
      <c r="F24">
        <v>-0.007116253063033432</v>
      </c>
      <c r="G24">
        <v>5.545937248526814</v>
      </c>
      <c r="H24" s="4">
        <v>119.17076570271253</v>
      </c>
      <c r="I24">
        <v>0.6065964648549875</v>
      </c>
      <c r="K24" s="10" t="s">
        <v>19</v>
      </c>
      <c r="N24">
        <f t="shared" si="7"/>
        <v>7.599999999999996</v>
      </c>
      <c r="O24" s="4">
        <f t="shared" si="3"/>
        <v>109.74399999999983</v>
      </c>
      <c r="P24">
        <f t="shared" si="4"/>
        <v>0.6031402875297494</v>
      </c>
      <c r="Q24">
        <f t="shared" si="8"/>
        <v>0.6034063713727547</v>
      </c>
      <c r="R24">
        <f t="shared" si="5"/>
        <v>0.6034598779243574</v>
      </c>
      <c r="T24">
        <f t="shared" si="6"/>
        <v>0.6005214538906749</v>
      </c>
    </row>
    <row r="25" spans="1:20" ht="12.75">
      <c r="A25">
        <v>7.73</v>
      </c>
      <c r="B25">
        <v>0.606174646114823</v>
      </c>
      <c r="C25" s="4">
        <f t="shared" si="9"/>
        <v>115.47247925000002</v>
      </c>
      <c r="D25">
        <f t="shared" si="10"/>
        <v>2.5318981910078235E-10</v>
      </c>
      <c r="K25">
        <f>F24*(-14710.5013544)</f>
        <v>104.68365032200644</v>
      </c>
      <c r="N25">
        <f t="shared" si="7"/>
        <v>7.609999999999996</v>
      </c>
      <c r="O25" s="4">
        <f t="shared" si="3"/>
        <v>110.17777024999982</v>
      </c>
      <c r="P25">
        <f t="shared" si="4"/>
        <v>0.6034530955797938</v>
      </c>
      <c r="Q25">
        <f t="shared" si="8"/>
        <v>0.6037192898706932</v>
      </c>
      <c r="R25">
        <f t="shared" si="5"/>
        <v>0.6037729778598484</v>
      </c>
      <c r="T25">
        <f t="shared" si="6"/>
        <v>0.6008211019401977</v>
      </c>
    </row>
    <row r="26" spans="1:20" ht="12.75">
      <c r="A26">
        <v>7.88</v>
      </c>
      <c r="B26">
        <v>0.606326815110037</v>
      </c>
      <c r="C26" s="4">
        <f t="shared" si="9"/>
        <v>122.325968</v>
      </c>
      <c r="D26">
        <f t="shared" si="10"/>
        <v>1.2629614410712782E-10</v>
      </c>
      <c r="N26">
        <f t="shared" si="7"/>
        <v>7.619999999999996</v>
      </c>
      <c r="O26" s="4">
        <f t="shared" si="3"/>
        <v>110.61268199999981</v>
      </c>
      <c r="P26">
        <f t="shared" si="4"/>
        <v>0.6037480582119532</v>
      </c>
      <c r="Q26">
        <f t="shared" si="8"/>
        <v>0.6040141784539153</v>
      </c>
      <c r="R26">
        <f t="shared" si="5"/>
        <v>0.6040680272296217</v>
      </c>
      <c r="T26">
        <f t="shared" si="6"/>
        <v>0.6010922903141315</v>
      </c>
    </row>
    <row r="27" spans="1:20" ht="12.75">
      <c r="A27">
        <v>8.03</v>
      </c>
      <c r="B27">
        <v>0.603928452336731</v>
      </c>
      <c r="C27" s="4">
        <f t="shared" si="9"/>
        <v>129.44540674999996</v>
      </c>
      <c r="D27">
        <f t="shared" si="10"/>
        <v>6.266777745336052E-10</v>
      </c>
      <c r="N27">
        <f t="shared" si="7"/>
        <v>7.6299999999999955</v>
      </c>
      <c r="O27" s="4">
        <f t="shared" si="3"/>
        <v>111.0487367499998</v>
      </c>
      <c r="P27">
        <f t="shared" si="4"/>
        <v>0.6040254975155224</v>
      </c>
      <c r="Q27">
        <f t="shared" si="8"/>
        <v>0.60429137190562</v>
      </c>
      <c r="R27">
        <f t="shared" si="5"/>
        <v>0.6043453610111456</v>
      </c>
      <c r="T27">
        <f t="shared" si="6"/>
        <v>0.6013367408629597</v>
      </c>
    </row>
    <row r="28" spans="1:20" ht="12.75">
      <c r="A28">
        <v>8.18</v>
      </c>
      <c r="B28">
        <v>0.599632733443968</v>
      </c>
      <c r="C28" s="4">
        <f t="shared" si="9"/>
        <v>136.83585799999997</v>
      </c>
      <c r="D28">
        <f t="shared" si="10"/>
        <v>1.0340474493122013E-10</v>
      </c>
      <c r="N28">
        <f t="shared" si="7"/>
        <v>7.639999999999995</v>
      </c>
      <c r="O28" s="4">
        <f t="shared" si="3"/>
        <v>111.4859359999998</v>
      </c>
      <c r="P28">
        <f t="shared" si="4"/>
        <v>0.6042857287441064</v>
      </c>
      <c r="Q28">
        <f t="shared" si="8"/>
        <v>0.6045511977368158</v>
      </c>
      <c r="R28">
        <f t="shared" si="5"/>
        <v>0.6046053069086269</v>
      </c>
      <c r="T28">
        <f t="shared" si="6"/>
        <v>0.6015560675211562</v>
      </c>
    </row>
    <row r="29" spans="3:20" ht="12.75">
      <c r="C29" s="4"/>
      <c r="D29" s="10" t="s">
        <v>8</v>
      </c>
      <c r="N29">
        <f t="shared" si="7"/>
        <v>7.649999999999995</v>
      </c>
      <c r="O29" s="4">
        <f t="shared" si="3"/>
        <v>111.92428124999978</v>
      </c>
      <c r="P29">
        <f t="shared" si="4"/>
        <v>0.6045290604684906</v>
      </c>
      <c r="Q29">
        <f t="shared" si="8"/>
        <v>0.6047939763526092</v>
      </c>
      <c r="R29">
        <f t="shared" si="5"/>
        <v>0.6048481855192542</v>
      </c>
      <c r="T29">
        <f t="shared" si="6"/>
        <v>0.601751783196858</v>
      </c>
    </row>
    <row r="30" spans="3:20" ht="12.75">
      <c r="C30" s="4"/>
      <c r="D30">
        <f>SUM(D23:D28)</f>
        <v>1.400064837818439E-09</v>
      </c>
      <c r="N30">
        <f t="shared" si="7"/>
        <v>7.659999999999995</v>
      </c>
      <c r="O30" s="4">
        <f t="shared" si="3"/>
        <v>112.36377399999976</v>
      </c>
      <c r="P30">
        <f t="shared" si="4"/>
        <v>0.6047557947258992</v>
      </c>
      <c r="Q30">
        <f t="shared" si="8"/>
        <v>0.6050200212144801</v>
      </c>
      <c r="R30">
        <f t="shared" si="5"/>
        <v>0.6050743104954316</v>
      </c>
      <c r="T30">
        <f t="shared" si="6"/>
        <v>0.6019253062135088</v>
      </c>
    </row>
    <row r="31" spans="14:20" ht="12.75">
      <c r="N31">
        <f t="shared" si="7"/>
        <v>7.669999999999995</v>
      </c>
      <c r="O31" s="4">
        <f t="shared" si="3"/>
        <v>112.80441574999976</v>
      </c>
      <c r="P31">
        <f t="shared" si="4"/>
        <v>0.6049662271657303</v>
      </c>
      <c r="Q31">
        <f t="shared" si="8"/>
        <v>0.6052296389986459</v>
      </c>
      <c r="R31">
        <f t="shared" si="5"/>
        <v>0.6052839887031036</v>
      </c>
      <c r="T31">
        <f t="shared" si="6"/>
        <v>0.6020779663331371</v>
      </c>
    </row>
    <row r="32" spans="14:31" ht="12.75">
      <c r="N32">
        <f t="shared" si="7"/>
        <v>7.679999999999994</v>
      </c>
      <c r="O32" s="4">
        <f t="shared" si="3"/>
        <v>113.24620799999975</v>
      </c>
      <c r="P32">
        <f t="shared" si="4"/>
        <v>0.6051606471918571</v>
      </c>
      <c r="Q32">
        <f t="shared" si="8"/>
        <v>0.6054231297506153</v>
      </c>
      <c r="R32">
        <f t="shared" si="5"/>
        <v>0.6054775203762706</v>
      </c>
      <c r="T32">
        <f t="shared" si="6"/>
        <v>0.6022110103889365</v>
      </c>
      <c r="AE32" t="s">
        <v>9</v>
      </c>
    </row>
    <row r="33" spans="14:20" ht="12.75">
      <c r="N33">
        <f t="shared" si="7"/>
        <v>7.689999999999994</v>
      </c>
      <c r="O33" s="4">
        <f t="shared" si="3"/>
        <v>113.68915224999975</v>
      </c>
      <c r="P33">
        <f t="shared" si="4"/>
        <v>0.6053393381015787</v>
      </c>
      <c r="Q33">
        <f t="shared" si="8"/>
        <v>0.605600787036025</v>
      </c>
      <c r="R33">
        <f t="shared" si="5"/>
        <v>0.6056551992677924</v>
      </c>
      <c r="T33">
        <f t="shared" si="6"/>
        <v>0.6023256075529497</v>
      </c>
    </row>
    <row r="34" spans="14:20" ht="12.75">
      <c r="N34">
        <f t="shared" si="7"/>
        <v>7.699999999999994</v>
      </c>
      <c r="O34" s="4">
        <f t="shared" si="3"/>
        <v>114.13324999999973</v>
      </c>
      <c r="P34">
        <f t="shared" si="4"/>
        <v>0.6055025772213056</v>
      </c>
      <c r="Q34">
        <f t="shared" si="8"/>
        <v>0.6057628980878572</v>
      </c>
      <c r="R34">
        <f t="shared" si="5"/>
        <v>0.6058173127965722</v>
      </c>
      <c r="T34">
        <f t="shared" si="6"/>
        <v>0.6024228542629286</v>
      </c>
    </row>
    <row r="35" spans="14:20" ht="12.75">
      <c r="N35">
        <f t="shared" si="7"/>
        <v>7.709999999999994</v>
      </c>
      <c r="O35" s="4">
        <f t="shared" si="3"/>
        <v>114.57850274999973</v>
      </c>
      <c r="P35">
        <f t="shared" si="4"/>
        <v>0.6056506360390584</v>
      </c>
      <c r="Q35">
        <f t="shared" si="8"/>
        <v>0.6059097439501255</v>
      </c>
      <c r="R35">
        <f t="shared" si="5"/>
        <v>0.605964142191213</v>
      </c>
      <c r="T35">
        <f t="shared" si="6"/>
        <v>0.6025037788308208</v>
      </c>
    </row>
    <row r="36" spans="14:20" ht="12.75">
      <c r="N36">
        <f t="shared" si="7"/>
        <v>7.7199999999999935</v>
      </c>
      <c r="O36" s="4">
        <f t="shared" si="3"/>
        <v>115.0249119999997</v>
      </c>
      <c r="P36">
        <f t="shared" si="4"/>
        <v>0.6057837803338612</v>
      </c>
      <c r="Q36">
        <f t="shared" si="8"/>
        <v>0.6060415996181219</v>
      </c>
      <c r="R36">
        <f t="shared" si="5"/>
        <v>0.6060959626302354</v>
      </c>
      <c r="T36">
        <f t="shared" si="6"/>
        <v>0.6025693457538313</v>
      </c>
    </row>
    <row r="37" spans="14:20" ht="12.75">
      <c r="N37">
        <f t="shared" si="7"/>
        <v>7.729999999999993</v>
      </c>
      <c r="O37" s="4">
        <f t="shared" si="3"/>
        <v>115.47247924999971</v>
      </c>
      <c r="P37">
        <f t="shared" si="4"/>
        <v>0.6059022703021028</v>
      </c>
      <c r="Q37">
        <f t="shared" si="8"/>
        <v>0.6061587341753087</v>
      </c>
      <c r="R37">
        <f t="shared" si="5"/>
        <v>0.6062130433789442</v>
      </c>
      <c r="T37">
        <f t="shared" si="6"/>
        <v>0.602620459747604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7"/>
        <v>7.739999999999993</v>
      </c>
      <c r="O38" s="4">
        <f t="shared" si="3"/>
        <v>115.9212059999997</v>
      </c>
      <c r="P38">
        <f t="shared" si="4"/>
        <v>0.6060063606809453</v>
      </c>
      <c r="Q38">
        <f t="shared" si="8"/>
        <v>0.6062614109269413</v>
      </c>
      <c r="R38">
        <f t="shared" si="5"/>
        <v>0.6063156479230267</v>
      </c>
      <c r="T38">
        <f t="shared" si="6"/>
        <v>0.6026579695197624</v>
      </c>
    </row>
    <row r="39" spans="1:20" ht="18">
      <c r="A39" s="3" t="s">
        <v>22</v>
      </c>
      <c r="C39" s="4"/>
      <c r="N39">
        <f t="shared" si="7"/>
        <v>7.749999999999993</v>
      </c>
      <c r="O39" s="4">
        <f t="shared" si="3"/>
        <v>116.37109374999967</v>
      </c>
      <c r="P39">
        <f t="shared" si="4"/>
        <v>0.6060963008688478</v>
      </c>
      <c r="Q39">
        <f t="shared" si="8"/>
        <v>0.6063498875305036</v>
      </c>
      <c r="R39">
        <f t="shared" si="5"/>
        <v>0.606404034098965</v>
      </c>
      <c r="T39">
        <f t="shared" si="6"/>
        <v>0.6026826713008242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7"/>
        <v>7.759999999999993</v>
      </c>
      <c r="O40" s="4">
        <f t="shared" si="3"/>
        <v>116.82214399999967</v>
      </c>
      <c r="P40">
        <f t="shared" si="4"/>
        <v>0.6061723350432805</v>
      </c>
      <c r="Q40">
        <f t="shared" si="8"/>
        <v>0.6064244161230355</v>
      </c>
      <c r="R40">
        <f t="shared" si="5"/>
        <v>0.6064784542213443</v>
      </c>
      <c r="T40">
        <f t="shared" si="6"/>
        <v>0.6026953121483795</v>
      </c>
    </row>
    <row r="41" spans="1:20" ht="12.75">
      <c r="A41">
        <v>7.43</v>
      </c>
      <c r="B41">
        <v>0.59501750312586</v>
      </c>
      <c r="C41" s="4">
        <f aca="true" t="shared" si="11" ref="C41:C46">((A41)^3)/4</f>
        <v>102.54310174999999</v>
      </c>
      <c r="D41">
        <f aca="true" t="shared" si="12" ref="D41:D46">(B41-($F$42*$H$42)*((1/($G$42*($G$42-1)))*($H$42/C41)^($G$42-1)+C41/($G$42*$H$42)-1/($G$42-1))-$I$42)^2</f>
        <v>3.1382301129987255E-11</v>
      </c>
      <c r="K41">
        <f>((H42*4)^(1/3))*0.5291772083</f>
        <v>4.133663929229553</v>
      </c>
      <c r="N41">
        <f t="shared" si="7"/>
        <v>7.7699999999999925</v>
      </c>
      <c r="O41" s="4">
        <f t="shared" si="3"/>
        <v>117.27435824999965</v>
      </c>
      <c r="P41">
        <f t="shared" si="4"/>
        <v>0.6062347022756949</v>
      </c>
      <c r="Q41">
        <f t="shared" si="8"/>
        <v>0.6064852434454326</v>
      </c>
      <c r="R41">
        <f t="shared" si="5"/>
        <v>0.6065391552071313</v>
      </c>
      <c r="T41">
        <f t="shared" si="6"/>
        <v>0.6026965930393526</v>
      </c>
    </row>
    <row r="42" spans="1:20" ht="12.75">
      <c r="A42">
        <v>7.58</v>
      </c>
      <c r="B42">
        <v>0.602757099757923</v>
      </c>
      <c r="C42" s="4">
        <f t="shared" si="11"/>
        <v>108.879878</v>
      </c>
      <c r="D42">
        <f t="shared" si="12"/>
        <v>4.4307285145775387E-10</v>
      </c>
      <c r="F42">
        <v>-0.007128124564491084</v>
      </c>
      <c r="G42">
        <v>5.5434618329178615</v>
      </c>
      <c r="H42" s="4">
        <v>119.16318751991203</v>
      </c>
      <c r="I42">
        <v>0.606649663627905</v>
      </c>
      <c r="K42" s="10" t="s">
        <v>19</v>
      </c>
      <c r="N42">
        <f t="shared" si="7"/>
        <v>7.779999999999992</v>
      </c>
      <c r="O42" s="4">
        <f t="shared" si="3"/>
        <v>117.72773799999965</v>
      </c>
      <c r="P42">
        <f t="shared" si="4"/>
        <v>0.6062836366438191</v>
      </c>
      <c r="Q42">
        <f t="shared" si="8"/>
        <v>0.60653261096379</v>
      </c>
      <c r="R42">
        <f t="shared" si="5"/>
        <v>0.6065863786970027</v>
      </c>
      <c r="T42">
        <f t="shared" si="6"/>
        <v>0.6026871717641896</v>
      </c>
    </row>
    <row r="43" spans="1:20" ht="12.75">
      <c r="A43">
        <v>7.73</v>
      </c>
      <c r="B43">
        <v>0.606234044545431</v>
      </c>
      <c r="C43" s="4">
        <f t="shared" si="11"/>
        <v>115.47247925000002</v>
      </c>
      <c r="D43">
        <f t="shared" si="12"/>
        <v>4.4104899379884686E-10</v>
      </c>
      <c r="K43">
        <f>F42*(-14710.5013544)</f>
        <v>104.85828606027799</v>
      </c>
      <c r="N43">
        <f t="shared" si="7"/>
        <v>7.789999999999992</v>
      </c>
      <c r="O43" s="4">
        <f t="shared" si="3"/>
        <v>118.18228474999964</v>
      </c>
      <c r="P43">
        <f t="shared" si="4"/>
        <v>0.6063193673413452</v>
      </c>
      <c r="Q43">
        <f t="shared" si="8"/>
        <v>0.6065667549878678</v>
      </c>
      <c r="R43">
        <f t="shared" si="5"/>
        <v>0.6066203611737938</v>
      </c>
      <c r="T43">
        <f t="shared" si="6"/>
        <v>0.6026676656358889</v>
      </c>
    </row>
    <row r="44" spans="1:20" ht="12.75">
      <c r="A44">
        <v>7.88</v>
      </c>
      <c r="B44">
        <v>0.606375410625674</v>
      </c>
      <c r="C44" s="4">
        <f t="shared" si="11"/>
        <v>122.325968</v>
      </c>
      <c r="D44">
        <f t="shared" si="12"/>
        <v>7.126671165182455E-11</v>
      </c>
      <c r="N44">
        <f t="shared" si="7"/>
        <v>7.799999999999992</v>
      </c>
      <c r="O44" s="4">
        <f t="shared" si="3"/>
        <v>118.63799999999964</v>
      </c>
      <c r="P44">
        <f t="shared" si="4"/>
        <v>0.6063421187850679</v>
      </c>
      <c r="Q44">
        <f t="shared" si="8"/>
        <v>0.6065879067867487</v>
      </c>
      <c r="R44">
        <f t="shared" si="5"/>
        <v>0.606641334078142</v>
      </c>
      <c r="T44">
        <f t="shared" si="6"/>
        <v>0.6026386540259371</v>
      </c>
    </row>
    <row r="45" spans="1:20" ht="12.75">
      <c r="A45">
        <v>8.03</v>
      </c>
      <c r="B45">
        <v>0.603974744682432</v>
      </c>
      <c r="C45" s="4">
        <f t="shared" si="11"/>
        <v>129.44540674999996</v>
      </c>
      <c r="D45">
        <f t="shared" si="12"/>
        <v>5.58717980144833E-10</v>
      </c>
      <c r="N45">
        <f t="shared" si="7"/>
        <v>7.809999999999992</v>
      </c>
      <c r="O45" s="4">
        <f t="shared" si="3"/>
        <v>119.09488524999962</v>
      </c>
      <c r="P45">
        <f t="shared" si="4"/>
        <v>0.6063521107195429</v>
      </c>
      <c r="Q45">
        <f t="shared" si="8"/>
        <v>0.6065962927017572</v>
      </c>
      <c r="R45">
        <f t="shared" si="5"/>
        <v>0.606649523921393</v>
      </c>
      <c r="T45">
        <f t="shared" si="6"/>
        <v>0.6026006807384099</v>
      </c>
    </row>
    <row r="46" spans="1:20" ht="12.75">
      <c r="A46">
        <v>8.18</v>
      </c>
      <c r="B46">
        <v>0.599667516725276</v>
      </c>
      <c r="C46" s="4">
        <f t="shared" si="11"/>
        <v>136.83585799999997</v>
      </c>
      <c r="D46">
        <f t="shared" si="12"/>
        <v>9.295641403124506E-11</v>
      </c>
      <c r="N46">
        <f t="shared" si="7"/>
        <v>7.819999999999991</v>
      </c>
      <c r="O46" s="4">
        <f t="shared" si="3"/>
        <v>119.5529419999996</v>
      </c>
      <c r="P46">
        <f t="shared" si="4"/>
        <v>0.6063495583193201</v>
      </c>
      <c r="Q46">
        <f t="shared" si="8"/>
        <v>0.6065921342567097</v>
      </c>
      <c r="R46">
        <f t="shared" si="5"/>
        <v>0.6066451523958394</v>
      </c>
      <c r="T46">
        <f t="shared" si="6"/>
        <v>0.6025542562327564</v>
      </c>
    </row>
    <row r="47" spans="3:20" ht="12.75">
      <c r="C47" s="4"/>
      <c r="D47" s="10" t="s">
        <v>8</v>
      </c>
      <c r="N47">
        <f t="shared" si="7"/>
        <v>7.829999999999991</v>
      </c>
      <c r="O47" s="4">
        <f t="shared" si="3"/>
        <v>120.0121717499996</v>
      </c>
      <c r="P47">
        <f t="shared" si="4"/>
        <v>0.6063346722888147</v>
      </c>
      <c r="Q47">
        <f t="shared" si="8"/>
        <v>0.6065756482655611</v>
      </c>
      <c r="R47">
        <f t="shared" si="5"/>
        <v>0.6066284364823564</v>
      </c>
      <c r="T47">
        <f t="shared" si="6"/>
        <v>0.6024998597050846</v>
      </c>
    </row>
    <row r="48" spans="3:20" ht="12.75">
      <c r="C48" s="4"/>
      <c r="D48">
        <f>SUM(D41:D46)</f>
        <v>1.6384452522144905E-09</v>
      </c>
      <c r="N48">
        <f t="shared" si="7"/>
        <v>7.839999999999991</v>
      </c>
      <c r="O48" s="4">
        <f t="shared" si="3"/>
        <v>120.47257599999959</v>
      </c>
      <c r="P48">
        <f t="shared" si="4"/>
        <v>0.6063076589598705</v>
      </c>
      <c r="Q48">
        <f t="shared" si="8"/>
        <v>0.6065470469375132</v>
      </c>
      <c r="R48">
        <f t="shared" si="5"/>
        <v>0.6065995885555021</v>
      </c>
      <c r="T48">
        <f t="shared" si="6"/>
        <v>0.6024379410371216</v>
      </c>
    </row>
    <row r="49" spans="3:20" ht="12.75">
      <c r="C49" s="4"/>
      <c r="N49">
        <f t="shared" si="7"/>
        <v>7.849999999999991</v>
      </c>
      <c r="O49" s="4">
        <f t="shared" si="3"/>
        <v>120.93415624999957</v>
      </c>
      <c r="P49">
        <f t="shared" si="4"/>
        <v>0.6062687203870752</v>
      </c>
      <c r="Q49">
        <f t="shared" si="8"/>
        <v>0.6065065379796473</v>
      </c>
      <c r="R49">
        <f t="shared" si="5"/>
        <v>0.6065588164861415</v>
      </c>
      <c r="T49">
        <f t="shared" si="6"/>
        <v>0.6023689226214135</v>
      </c>
    </row>
    <row r="50" spans="3:20" ht="12.75">
      <c r="C50" s="4"/>
      <c r="N50">
        <f t="shared" si="7"/>
        <v>7.8599999999999905</v>
      </c>
      <c r="O50" s="4">
        <f t="shared" si="3"/>
        <v>121.39691399999957</v>
      </c>
      <c r="P50">
        <f t="shared" si="4"/>
        <v>0.6062180544408787</v>
      </c>
      <c r="Q50">
        <f t="shared" si="8"/>
        <v>0.6064543246971423</v>
      </c>
      <c r="R50">
        <f t="shared" si="5"/>
        <v>0.6065063237416585</v>
      </c>
      <c r="T50">
        <f t="shared" si="6"/>
        <v>0.6022932010707679</v>
      </c>
    </row>
    <row r="51" spans="14:20" ht="12.75">
      <c r="N51">
        <f t="shared" si="7"/>
        <v>7.86999999999999</v>
      </c>
      <c r="O51" s="4">
        <f t="shared" si="3"/>
        <v>121.86085074999954</v>
      </c>
      <c r="P51">
        <f t="shared" si="4"/>
        <v>0.6061558548985699</v>
      </c>
      <c r="Q51">
        <f t="shared" si="8"/>
        <v>0.60639060609114</v>
      </c>
      <c r="R51">
        <f t="shared" si="5"/>
        <v>0.6064423094838143</v>
      </c>
      <c r="T51">
        <f t="shared" si="6"/>
        <v>0.6022111488194147</v>
      </c>
    </row>
    <row r="52" spans="14:20" ht="12.75">
      <c r="N52">
        <f t="shared" si="7"/>
        <v>7.87999999999999</v>
      </c>
      <c r="O52" s="4">
        <f t="shared" si="3"/>
        <v>122.32596799999953</v>
      </c>
      <c r="P52">
        <f t="shared" si="4"/>
        <v>0.6060823115331632</v>
      </c>
      <c r="Q52">
        <f aca="true" t="shared" si="13" ref="Q52:Q84">($F$24*$H$24)*((1/($G$24*($G$24-1)))*($H$24/O52)^($G$24-1)+O52/($G$24*$H$24)-1/($G$24-1))+$I$24</f>
        <v>0.6063155769543118</v>
      </c>
      <c r="R52">
        <f t="shared" si="5"/>
        <v>0.6063669686643112</v>
      </c>
      <c r="T52">
        <f t="shared" si="6"/>
        <v>0.6021231156228679</v>
      </c>
    </row>
    <row r="53" spans="14:20" ht="12.75">
      <c r="N53">
        <f t="shared" si="7"/>
        <v>7.88999999999999</v>
      </c>
      <c r="O53" s="4">
        <f t="shared" si="3"/>
        <v>122.79226724999953</v>
      </c>
      <c r="P53">
        <f t="shared" si="4"/>
        <v>0.6059976102002453</v>
      </c>
      <c r="Q53">
        <f t="shared" si="13"/>
        <v>0.6062294279641876</v>
      </c>
      <c r="R53">
        <f t="shared" si="5"/>
        <v>0.6062804921181167</v>
      </c>
      <c r="T53">
        <f t="shared" si="6"/>
        <v>0.6020294299630148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7"/>
        <v>7.89999999999999</v>
      </c>
      <c r="O54" s="4">
        <f t="shared" si="3"/>
        <v>123.25974999999953</v>
      </c>
      <c r="P54">
        <f t="shared" si="4"/>
        <v>0.6059019329228323</v>
      </c>
      <c r="Q54">
        <f t="shared" si="13"/>
        <v>0.6061323457743001</v>
      </c>
      <c r="R54">
        <f t="shared" si="5"/>
        <v>0.6061830666546055</v>
      </c>
      <c r="T54">
        <f t="shared" si="6"/>
        <v>0.6019304003645308</v>
      </c>
    </row>
    <row r="55" spans="1:20" ht="18">
      <c r="A55" s="3" t="s">
        <v>20</v>
      </c>
      <c r="C55" s="4"/>
      <c r="N55">
        <f t="shared" si="7"/>
        <v>7.9099999999999895</v>
      </c>
      <c r="O55" s="4">
        <f t="shared" si="3"/>
        <v>123.7284177499995</v>
      </c>
      <c r="P55">
        <f t="shared" si="4"/>
        <v>0.6057954579742838</v>
      </c>
      <c r="Q55">
        <f t="shared" si="13"/>
        <v>0.6060245131031984</v>
      </c>
      <c r="R55">
        <f t="shared" si="5"/>
        <v>0.6060748751465713</v>
      </c>
      <c r="T55">
        <f t="shared" si="6"/>
        <v>0.6018263166283173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7"/>
        <v>7.919999999999989</v>
      </c>
      <c r="O56" s="4">
        <f t="shared" si="3"/>
        <v>124.19827199999949</v>
      </c>
      <c r="P56">
        <f t="shared" si="4"/>
        <v>0.6056783599593218</v>
      </c>
      <c r="Q56">
        <f t="shared" si="13"/>
        <v>0.6059061088213837</v>
      </c>
      <c r="R56">
        <f t="shared" si="5"/>
        <v>0.6059560966171612</v>
      </c>
      <c r="T56">
        <f t="shared" si="6"/>
        <v>0.6017174509872875</v>
      </c>
    </row>
    <row r="57" spans="3:20" ht="12.75">
      <c r="C57" s="4">
        <f aca="true" t="shared" si="14" ref="C57:C62">((A57)^3)/4</f>
        <v>0</v>
      </c>
      <c r="D57" t="e">
        <f aca="true" t="shared" si="15" ref="D57:D62">(B57-($F$58*$H$58)*((1/($G$58*($G$58-1)))*($H$58/C57)^($G$58-1)+C57/($G$58*$H$58)-1/($G$58-1))-$I$58)^2</f>
        <v>#DIV/0!</v>
      </c>
      <c r="K57" s="11" t="s">
        <v>10</v>
      </c>
      <c r="N57">
        <f t="shared" si="7"/>
        <v>7.929999999999989</v>
      </c>
      <c r="O57" s="4">
        <f t="shared" si="3"/>
        <v>124.66931424999947</v>
      </c>
      <c r="P57">
        <f t="shared" si="4"/>
        <v>0.6055508098932</v>
      </c>
      <c r="Q57">
        <f t="shared" si="13"/>
        <v>0.6057773080362175</v>
      </c>
      <c r="R57">
        <f t="shared" si="5"/>
        <v>0.6058269063247845</v>
      </c>
      <c r="T57">
        <f t="shared" si="6"/>
        <v>0.6016040591894799</v>
      </c>
    </row>
    <row r="58" spans="3:20" ht="12.75">
      <c r="C58" s="4">
        <f t="shared" si="14"/>
        <v>0</v>
      </c>
      <c r="D58" t="e">
        <f t="shared" si="15"/>
        <v>#DIV/0!</v>
      </c>
      <c r="H58" s="4"/>
      <c r="K58">
        <f>((H58*4)^(1/3))*0.5291772083</f>
        <v>0</v>
      </c>
      <c r="N58">
        <f t="shared" si="7"/>
        <v>7.939999999999989</v>
      </c>
      <c r="O58" s="4">
        <f t="shared" si="3"/>
        <v>125.14154599999947</v>
      </c>
      <c r="P58">
        <f t="shared" si="4"/>
        <v>0.6054129752790678</v>
      </c>
      <c r="Q58">
        <f t="shared" si="13"/>
        <v>0.6056382821748536</v>
      </c>
      <c r="R58">
        <f t="shared" si="5"/>
        <v>0.6056874758460447</v>
      </c>
      <c r="T58">
        <f t="shared" si="6"/>
        <v>0.6014863815131508</v>
      </c>
    </row>
    <row r="59" spans="3:20" ht="12.75">
      <c r="C59" s="4">
        <f t="shared" si="14"/>
        <v>0</v>
      </c>
      <c r="D59" t="e">
        <f t="shared" si="15"/>
        <v>#DIV/0!</v>
      </c>
      <c r="K59" s="10" t="s">
        <v>19</v>
      </c>
      <c r="N59">
        <f t="shared" si="7"/>
        <v>7.949999999999989</v>
      </c>
      <c r="O59" s="4">
        <f t="shared" si="3"/>
        <v>125.61496874999945</v>
      </c>
      <c r="P59">
        <f t="shared" si="4"/>
        <v>0.6052650201835722</v>
      </c>
      <c r="Q59">
        <f t="shared" si="13"/>
        <v>0.6054891990652396</v>
      </c>
      <c r="R59">
        <f t="shared" si="5"/>
        <v>0.6055379731567432</v>
      </c>
      <c r="T59">
        <f t="shared" si="6"/>
        <v>0.6013646437181961</v>
      </c>
    </row>
    <row r="60" spans="3:20" ht="12.75">
      <c r="C60" s="4">
        <f t="shared" si="14"/>
        <v>0</v>
      </c>
      <c r="D60" t="e">
        <f t="shared" si="15"/>
        <v>#DIV/0!</v>
      </c>
      <c r="K60">
        <f>F58*(-14710.5013544)</f>
        <v>0</v>
      </c>
      <c r="N60">
        <f t="shared" si="7"/>
        <v>7.959999999999988</v>
      </c>
      <c r="O60" s="4">
        <f t="shared" si="3"/>
        <v>126.08958399999945</v>
      </c>
      <c r="P60">
        <f t="shared" si="4"/>
        <v>0.6051071053107403</v>
      </c>
      <c r="Q60">
        <f t="shared" si="13"/>
        <v>0.6053302230152385</v>
      </c>
      <c r="R60">
        <f t="shared" si="5"/>
        <v>0.6053785627110023</v>
      </c>
      <c r="T60">
        <f t="shared" si="6"/>
        <v>0.6012390579379682</v>
      </c>
    </row>
    <row r="61" spans="3:20" ht="12.75">
      <c r="C61" s="4">
        <f t="shared" si="14"/>
        <v>0</v>
      </c>
      <c r="D61" t="e">
        <f t="shared" si="15"/>
        <v>#DIV/0!</v>
      </c>
      <c r="N61">
        <f t="shared" si="7"/>
        <v>7.969999999999988</v>
      </c>
      <c r="O61" s="4">
        <f t="shared" si="3"/>
        <v>126.56539324999945</v>
      </c>
      <c r="P61">
        <f t="shared" si="4"/>
        <v>0.6049393880741831</v>
      </c>
      <c r="Q61">
        <f t="shared" si="13"/>
        <v>0.605161514889914</v>
      </c>
      <c r="R61">
        <f t="shared" si="5"/>
        <v>0.6052094055185535</v>
      </c>
      <c r="T61">
        <f t="shared" si="6"/>
        <v>0.6011098235152913</v>
      </c>
    </row>
    <row r="62" spans="3:20" ht="12.75">
      <c r="C62" s="4">
        <f t="shared" si="14"/>
        <v>0</v>
      </c>
      <c r="D62" t="e">
        <f t="shared" si="15"/>
        <v>#DIV/0!</v>
      </c>
      <c r="N62">
        <f t="shared" si="7"/>
        <v>7.979999999999988</v>
      </c>
      <c r="O62" s="4">
        <f t="shared" si="3"/>
        <v>127.04239799999942</v>
      </c>
      <c r="P62">
        <f t="shared" si="4"/>
        <v>0.6047620226676614</v>
      </c>
      <c r="Q62">
        <f t="shared" si="13"/>
        <v>0.6049832321870243</v>
      </c>
      <c r="R62">
        <f t="shared" si="5"/>
        <v>0.605030659220235</v>
      </c>
      <c r="T62">
        <f t="shared" si="6"/>
        <v>0.6009771277862302</v>
      </c>
    </row>
    <row r="63" spans="3:20" ht="12.75">
      <c r="C63" s="4"/>
      <c r="D63" s="10" t="s">
        <v>8</v>
      </c>
      <c r="N63">
        <f t="shared" si="7"/>
        <v>7.989999999999988</v>
      </c>
      <c r="O63" s="4">
        <f t="shared" si="3"/>
        <v>127.52059974999942</v>
      </c>
      <c r="P63">
        <f t="shared" si="4"/>
        <v>0.6045751601340522</v>
      </c>
      <c r="Q63">
        <f t="shared" si="13"/>
        <v>0.6047955291107698</v>
      </c>
      <c r="R63">
        <f t="shared" si="5"/>
        <v>0.6048424781617433</v>
      </c>
      <c r="T63">
        <f t="shared" si="6"/>
        <v>0.6008411468149361</v>
      </c>
    </row>
    <row r="64" spans="3:20" ht="12.75">
      <c r="C64" s="4"/>
      <c r="D64" t="e">
        <f>SUM(D57:D62)</f>
        <v>#DIV/0!</v>
      </c>
      <c r="N64">
        <f t="shared" si="7"/>
        <v>7.999999999999988</v>
      </c>
      <c r="O64" s="4">
        <f t="shared" si="3"/>
        <v>127.9999999999994</v>
      </c>
      <c r="P64">
        <f t="shared" si="4"/>
        <v>0.6043789484327544</v>
      </c>
      <c r="Q64">
        <f t="shared" si="13"/>
        <v>0.604598556643836</v>
      </c>
      <c r="R64">
        <f t="shared" si="5"/>
        <v>0.6046450134656804</v>
      </c>
      <c r="T64">
        <f t="shared" si="6"/>
        <v>0.6007020460826802</v>
      </c>
    </row>
    <row r="65" spans="3:20" ht="12.75">
      <c r="C65" s="4"/>
      <c r="N65">
        <f t="shared" si="7"/>
        <v>8.009999999999987</v>
      </c>
      <c r="O65" s="4">
        <f t="shared" si="3"/>
        <v>128.4806002499994</v>
      </c>
      <c r="P65">
        <f t="shared" si="4"/>
        <v>0.604173532505571</v>
      </c>
      <c r="Q65">
        <f t="shared" si="13"/>
        <v>0.6043924626177721</v>
      </c>
      <c r="R65">
        <f t="shared" si="5"/>
        <v>0.6044384131019385</v>
      </c>
      <c r="T65">
        <f t="shared" si="6"/>
        <v>0.6005599811339835</v>
      </c>
    </row>
    <row r="66" spans="3:20" ht="12.75">
      <c r="C66" s="4"/>
      <c r="N66">
        <f t="shared" si="7"/>
        <v>8.019999999999987</v>
      </c>
      <c r="O66" s="4">
        <f t="shared" si="3"/>
        <v>128.96240199999937</v>
      </c>
      <c r="P66">
        <f t="shared" si="4"/>
        <v>0.6039590543411033</v>
      </c>
      <c r="Q66">
        <f t="shared" si="13"/>
        <v>0.6041773917817492</v>
      </c>
      <c r="R66">
        <f t="shared" si="5"/>
        <v>0.6042228219564627</v>
      </c>
      <c r="T66">
        <f t="shared" si="6"/>
        <v>0.6004150981825609</v>
      </c>
    </row>
    <row r="67" spans="14:20" ht="12.75">
      <c r="N67">
        <f t="shared" si="7"/>
        <v>8.029999999999987</v>
      </c>
      <c r="O67" s="4">
        <f t="shared" si="3"/>
        <v>129.44540674999936</v>
      </c>
      <c r="P67">
        <f t="shared" si="4"/>
        <v>0.6037356530376936</v>
      </c>
      <c r="Q67">
        <f t="shared" si="13"/>
        <v>0.6039534858697326</v>
      </c>
      <c r="R67">
        <f t="shared" si="5"/>
        <v>0.6039983818984305</v>
      </c>
      <c r="T67">
        <f t="shared" si="6"/>
        <v>0.6002675346796277</v>
      </c>
    </row>
    <row r="68" spans="14:20" ht="12.75">
      <c r="N68">
        <f t="shared" si="7"/>
        <v>8.039999999999987</v>
      </c>
      <c r="O68" s="4">
        <f t="shared" si="3"/>
        <v>129.92961599999936</v>
      </c>
      <c r="P68">
        <f t="shared" si="4"/>
        <v>0.60350346486495</v>
      </c>
      <c r="Q68">
        <f t="shared" si="13"/>
        <v>0.6037208836661111</v>
      </c>
      <c r="R68">
        <f t="shared" si="5"/>
        <v>0.603765231845887</v>
      </c>
      <c r="T68">
        <f t="shared" si="6"/>
        <v>0.6001174198469459</v>
      </c>
    </row>
    <row r="69" spans="14:20" ht="12.75">
      <c r="N69">
        <f t="shared" si="7"/>
        <v>8.049999999999986</v>
      </c>
      <c r="O69" s="4">
        <f aca="true" t="shared" si="16" ref="O69:O84">((N69)^3)/4</f>
        <v>130.41503124999934</v>
      </c>
      <c r="P69">
        <f aca="true" t="shared" si="17" ref="P69:P84">($F$6*$H$6)*((1/($G$6*($G$6-1)))*($H$6/O69)^($G$6-1)+O69/($G$6*$H$6)-1/($G$6-1))+$I$6</f>
        <v>0.6032626233238876</v>
      </c>
      <c r="Q69">
        <f t="shared" si="13"/>
        <v>0.6034797210698174</v>
      </c>
      <c r="R69">
        <f aca="true" t="shared" si="18" ref="R69:R84">($F$42*$H$42)*((1/($G$42*($G$42-1)))*($H$42/O69)^($G$42-1)+O69/($G$42*$H$42)-1/($G$42-1))+$I$42</f>
        <v>0.6035235078298732</v>
      </c>
      <c r="T69">
        <f aca="true" t="shared" si="19" ref="T69:T84">($F$77*$H$77)*((1/($G$77*($G$77-1)))*($H$77/O69)^($G$77-1)+O69/($G$77*$H$77)-1/($G$77-1))+$I$77</f>
        <v>0.5999648751768404</v>
      </c>
    </row>
    <row r="70" spans="14:20" ht="12.75">
      <c r="N70">
        <f>N69+0.01</f>
        <v>8.059999999999986</v>
      </c>
      <c r="O70" s="4">
        <f t="shared" si="16"/>
        <v>130.90165399999933</v>
      </c>
      <c r="P70">
        <f t="shared" si="17"/>
        <v>0.6030132592057185</v>
      </c>
      <c r="Q70">
        <f t="shared" si="13"/>
        <v>0.6032301311569782</v>
      </c>
      <c r="R70">
        <f t="shared" si="18"/>
        <v>0.6032733430570827</v>
      </c>
      <c r="T70">
        <f t="shared" si="19"/>
        <v>0.5998100149012675</v>
      </c>
    </row>
    <row r="71" spans="14:20" ht="12.75">
      <c r="N71">
        <f aca="true" t="shared" si="20" ref="N71:N84">N70+0.01</f>
        <v>8.069999999999986</v>
      </c>
      <c r="O71" s="4">
        <f t="shared" si="16"/>
        <v>131.3894857499993</v>
      </c>
      <c r="P71">
        <f t="shared" si="17"/>
        <v>0.6027555006493222</v>
      </c>
      <c r="Q71">
        <f t="shared" si="13"/>
        <v>0.602972244242128</v>
      </c>
      <c r="R71">
        <f t="shared" si="18"/>
        <v>0.6030148679710842</v>
      </c>
      <c r="T71">
        <f t="shared" si="19"/>
        <v>0.5996529464318873</v>
      </c>
    </row>
    <row r="72" spans="14:20" ht="12.75">
      <c r="N72">
        <f t="shared" si="20"/>
        <v>8.079999999999986</v>
      </c>
      <c r="O72" s="4">
        <f t="shared" si="16"/>
        <v>131.8785279999993</v>
      </c>
      <c r="P72">
        <f t="shared" si="17"/>
        <v>0.6024894731974286</v>
      </c>
      <c r="Q72">
        <f t="shared" si="13"/>
        <v>0.6027061879380229</v>
      </c>
      <c r="R72">
        <f t="shared" si="18"/>
        <v>0.6027482103121431</v>
      </c>
      <c r="T72">
        <f t="shared" si="19"/>
        <v>0.5994937707729637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0"/>
        <v>8.089999999999986</v>
      </c>
      <c r="O73" s="4">
        <f t="shared" si="16"/>
        <v>132.3687822499993</v>
      </c>
      <c r="P73">
        <f t="shared" si="17"/>
        <v>0.6022152998515439</v>
      </c>
      <c r="Q73">
        <f t="shared" si="13"/>
        <v>0.6024320872140856</v>
      </c>
      <c r="R73">
        <f t="shared" si="18"/>
        <v>0.6024734951756755</v>
      </c>
      <c r="T73">
        <f t="shared" si="19"/>
        <v>0.5993325829088026</v>
      </c>
    </row>
    <row r="74" spans="1:20" ht="18">
      <c r="A74" s="3" t="s">
        <v>17</v>
      </c>
      <c r="C74" s="4"/>
      <c r="N74">
        <f t="shared" si="20"/>
        <v>8.099999999999985</v>
      </c>
      <c r="O74" s="4">
        <f t="shared" si="16"/>
        <v>132.86024999999927</v>
      </c>
      <c r="P74">
        <f t="shared" si="17"/>
        <v>0.6019331011256466</v>
      </c>
      <c r="Q74">
        <f t="shared" si="13"/>
        <v>0.6021500644535178</v>
      </c>
      <c r="R74">
        <f t="shared" si="18"/>
        <v>0.602190845069369</v>
      </c>
      <c r="T74">
        <f t="shared" si="19"/>
        <v>0.5991694721673247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0"/>
        <v>8.109999999999985</v>
      </c>
      <c r="O75" s="4">
        <f t="shared" si="16"/>
        <v>133.3529327499993</v>
      </c>
      <c r="P75">
        <f t="shared" si="17"/>
        <v>0.601642995098687</v>
      </c>
      <c r="Q75">
        <f t="shared" si="13"/>
        <v>0.6018602395091089</v>
      </c>
      <c r="R75">
        <f t="shared" si="18"/>
        <v>0.6019003799690013</v>
      </c>
      <c r="T75">
        <f t="shared" si="19"/>
        <v>0.5990045225612718</v>
      </c>
    </row>
    <row r="76" spans="1:20" ht="12.75">
      <c r="A76" s="12">
        <v>7.43</v>
      </c>
      <c r="B76">
        <v>0.588685898122549</v>
      </c>
      <c r="C76" s="4">
        <f aca="true" t="shared" si="21" ref="C76:C81">((A76)^3)/4</f>
        <v>102.54310174999999</v>
      </c>
      <c r="D76">
        <f aca="true" t="shared" si="22" ref="D76:D81">(B76-($F$77*$H$77)*((1/($G$77*($G$77-1)))*($H$77/C76)^($G$77-1)+C76/($G$77*$H$77)-1/($G$77-1))-$I$77)^2</f>
        <v>1.7347886066595618E-10</v>
      </c>
      <c r="K76" s="11" t="s">
        <v>10</v>
      </c>
      <c r="N76">
        <f t="shared" si="20"/>
        <v>8.119999999999985</v>
      </c>
      <c r="O76" s="4">
        <f t="shared" si="16"/>
        <v>133.84683199999927</v>
      </c>
      <c r="P76">
        <f t="shared" si="17"/>
        <v>0.6013450974659149</v>
      </c>
      <c r="Q76">
        <f t="shared" si="13"/>
        <v>0.6015627297577743</v>
      </c>
      <c r="R76">
        <f t="shared" si="18"/>
        <v>0.6016022173729876</v>
      </c>
      <c r="T76">
        <f t="shared" si="19"/>
        <v>0.5988378131084456</v>
      </c>
    </row>
    <row r="77" spans="1:20" ht="12.75">
      <c r="A77">
        <v>7.58</v>
      </c>
      <c r="B77">
        <v>0.599973580474625</v>
      </c>
      <c r="C77" s="4">
        <f t="shared" si="21"/>
        <v>108.879878</v>
      </c>
      <c r="D77">
        <f t="shared" si="22"/>
        <v>2.081482052293278E-08</v>
      </c>
      <c r="F77">
        <v>-0.006265147050121931</v>
      </c>
      <c r="G77">
        <v>16.434052730138035</v>
      </c>
      <c r="H77" s="4">
        <v>117.0997154786167</v>
      </c>
      <c r="I77">
        <v>0.602697401934341</v>
      </c>
      <c r="K77">
        <f>((H77*4)^(1/3))*0.5291772083</f>
        <v>4.109664868935525</v>
      </c>
      <c r="N77">
        <f t="shared" si="20"/>
        <v>8.129999999999985</v>
      </c>
      <c r="O77" s="4">
        <f t="shared" si="16"/>
        <v>134.34194924999923</v>
      </c>
      <c r="P77">
        <f t="shared" si="17"/>
        <v>0.601039521589063</v>
      </c>
      <c r="Q77">
        <f t="shared" si="13"/>
        <v>0.6012576501538527</v>
      </c>
      <c r="R77">
        <f t="shared" si="18"/>
        <v>0.6012964723556881</v>
      </c>
      <c r="T77">
        <f t="shared" si="19"/>
        <v>0.5986694181322944</v>
      </c>
    </row>
    <row r="78" spans="1:20" ht="12.75">
      <c r="A78">
        <v>7.73</v>
      </c>
      <c r="B78">
        <v>0.602032751900424</v>
      </c>
      <c r="C78" s="4">
        <f t="shared" si="21"/>
        <v>115.47247925000002</v>
      </c>
      <c r="D78">
        <f t="shared" si="22"/>
        <v>3.4540051363693343E-07</v>
      </c>
      <c r="K78" s="10" t="s">
        <v>19</v>
      </c>
      <c r="N78">
        <f t="shared" si="20"/>
        <v>8.139999999999985</v>
      </c>
      <c r="O78" s="4">
        <f t="shared" si="16"/>
        <v>134.83828599999924</v>
      </c>
      <c r="P78">
        <f t="shared" si="17"/>
        <v>0.6007263785454157</v>
      </c>
      <c r="Q78">
        <f t="shared" si="13"/>
        <v>0.6009451132811935</v>
      </c>
      <c r="R78">
        <f t="shared" si="18"/>
        <v>0.6009832576195049</v>
      </c>
      <c r="T78">
        <f t="shared" si="19"/>
        <v>0.5984994075440706</v>
      </c>
    </row>
    <row r="79" spans="1:20" ht="12.75">
      <c r="A79">
        <v>7.88</v>
      </c>
      <c r="B79">
        <v>0.603229962948376</v>
      </c>
      <c r="C79" s="4">
        <f t="shared" si="21"/>
        <v>122.325968</v>
      </c>
      <c r="D79">
        <f t="shared" si="22"/>
        <v>1.2251110019847733E-06</v>
      </c>
      <c r="K79">
        <f>F77*(-14710.5013544)</f>
        <v>92.16345416633384</v>
      </c>
      <c r="N79">
        <f t="shared" si="20"/>
        <v>8.149999999999984</v>
      </c>
      <c r="O79" s="4">
        <f t="shared" si="16"/>
        <v>135.3358437499992</v>
      </c>
      <c r="P79">
        <f t="shared" si="17"/>
        <v>0.6004057771757864</v>
      </c>
      <c r="Q79">
        <f t="shared" si="13"/>
        <v>0.6006252294040607</v>
      </c>
      <c r="R79">
        <f t="shared" si="18"/>
        <v>0.6006626835457972</v>
      </c>
      <c r="T79">
        <f t="shared" si="19"/>
        <v>0.5983278471077156</v>
      </c>
    </row>
    <row r="80" spans="1:20" ht="12.75">
      <c r="A80">
        <v>8.03</v>
      </c>
      <c r="B80">
        <v>0.599308670618825</v>
      </c>
      <c r="C80" s="4">
        <f t="shared" si="21"/>
        <v>129.44540674999996</v>
      </c>
      <c r="D80">
        <f t="shared" si="22"/>
        <v>9.19420287098618E-07</v>
      </c>
      <c r="N80">
        <f t="shared" si="20"/>
        <v>8.159999999999984</v>
      </c>
      <c r="O80" s="4">
        <f t="shared" si="16"/>
        <v>135.83462399999922</v>
      </c>
      <c r="P80">
        <f t="shared" si="17"/>
        <v>0.6000778241314301</v>
      </c>
      <c r="Q80">
        <f t="shared" si="13"/>
        <v>0.6002981065168846</v>
      </c>
      <c r="R80">
        <f t="shared" si="18"/>
        <v>0.6003348582446424</v>
      </c>
      <c r="T80">
        <f t="shared" si="19"/>
        <v>0.5981547986885432</v>
      </c>
    </row>
    <row r="81" spans="1:20" ht="12.75">
      <c r="A81">
        <v>8.18</v>
      </c>
      <c r="B81">
        <v>0.598113089553522</v>
      </c>
      <c r="C81" s="4">
        <f t="shared" si="21"/>
        <v>136.83585799999997</v>
      </c>
      <c r="D81">
        <f t="shared" si="22"/>
        <v>9.524772216547745E-08</v>
      </c>
      <c r="N81">
        <f t="shared" si="20"/>
        <v>8.169999999999984</v>
      </c>
      <c r="O81" s="4">
        <f t="shared" si="16"/>
        <v>136.33462824999918</v>
      </c>
      <c r="P81">
        <f t="shared" si="17"/>
        <v>0.5997426239199175</v>
      </c>
      <c r="Q81">
        <f t="shared" si="13"/>
        <v>0.5999638503928862</v>
      </c>
      <c r="R81">
        <f t="shared" si="18"/>
        <v>0.5999998876034719</v>
      </c>
      <c r="T81">
        <f t="shared" si="19"/>
        <v>0.5979803204867346</v>
      </c>
    </row>
    <row r="82" spans="3:20" ht="12.75">
      <c r="C82" s="4"/>
      <c r="D82" s="10" t="s">
        <v>8</v>
      </c>
      <c r="N82">
        <f t="shared" si="20"/>
        <v>8.179999999999984</v>
      </c>
      <c r="O82" s="4">
        <f t="shared" si="16"/>
        <v>136.83585799999918</v>
      </c>
      <c r="P82">
        <f t="shared" si="17"/>
        <v>0.5994002789499913</v>
      </c>
      <c r="Q82">
        <f t="shared" si="13"/>
        <v>0.5996225646316027</v>
      </c>
      <c r="R82">
        <f t="shared" si="18"/>
        <v>0.5996578753346076</v>
      </c>
      <c r="T82">
        <f t="shared" si="19"/>
        <v>0.5978044672565872</v>
      </c>
    </row>
    <row r="83" spans="3:20" ht="12.75">
      <c r="C83" s="4"/>
      <c r="D83">
        <f>SUM(D76:D81)</f>
        <v>2.606167824269401E-06</v>
      </c>
      <c r="N83">
        <f t="shared" si="20"/>
        <v>8.189999999999984</v>
      </c>
      <c r="O83" s="4">
        <f t="shared" si="16"/>
        <v>137.33831474999917</v>
      </c>
      <c r="P83">
        <f t="shared" si="17"/>
        <v>0.5990508895754321</v>
      </c>
      <c r="Q83">
        <f t="shared" si="13"/>
        <v>0.5992743507053399</v>
      </c>
      <c r="R83">
        <f t="shared" si="18"/>
        <v>0.599308923021725</v>
      </c>
      <c r="T83">
        <f t="shared" si="19"/>
        <v>0.5976272905124038</v>
      </c>
    </row>
    <row r="84" spans="3:20" ht="12.75">
      <c r="C84" s="4"/>
      <c r="N84">
        <f t="shared" si="20"/>
        <v>8.199999999999983</v>
      </c>
      <c r="O84" s="4">
        <f t="shared" si="16"/>
        <v>137.84199999999916</v>
      </c>
      <c r="P84">
        <f t="shared" si="17"/>
        <v>0.5986945541379558</v>
      </c>
      <c r="Q84">
        <f t="shared" si="13"/>
        <v>0.5989193080045764</v>
      </c>
      <c r="R84">
        <f t="shared" si="18"/>
        <v>0.5989531301652692</v>
      </c>
      <c r="T84">
        <f t="shared" si="19"/>
        <v>0.5974488387218498</v>
      </c>
    </row>
    <row r="85" spans="3:15" ht="12.75">
      <c r="C85" s="4"/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2005-07-25T19:25:21Z</dcterms:modified>
  <cp:category/>
  <cp:version/>
  <cp:contentType/>
  <cp:contentStatus/>
</cp:coreProperties>
</file>